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Wydzial Koordynacji Polityki Rozwoju\Komitet Sterujący\POSIEDZENIA\16_XVI KS\Plany działań\PD XVI KS_I tura\PO IiŚ\"/>
    </mc:Choice>
  </mc:AlternateContent>
  <bookViews>
    <workbookView xWindow="0" yWindow="0" windowWidth="28800" windowHeight="12432" tabRatio="769" firstSheet="5" activeTab="11"/>
  </bookViews>
  <sheets>
    <sheet name="Informacje ogólne" sheetId="2" r:id="rId1"/>
    <sheet name="Kryteria horyzontalne" sheetId="95" r:id="rId2"/>
    <sheet name="Kryteria dla 9.1 dodat.formalne" sheetId="105" r:id="rId3"/>
    <sheet name="Kryteria dla 9.1 meryt. I stop." sheetId="106" r:id="rId4"/>
    <sheet name="Kryteria 9.1 nowe CU" sheetId="111" state="hidden" r:id="rId5"/>
    <sheet name="Kryteria dla 9.1 nowe SOR" sheetId="121" r:id="rId6"/>
    <sheet name="Kryteria dla 9.2-dod.form" sheetId="96" r:id="rId7"/>
    <sheet name="Kryteria dla 9.2 mer bez psych" sheetId="97" r:id="rId8"/>
    <sheet name="Kryteria dla 9.2 prokreacja" sheetId="114" r:id="rId9"/>
    <sheet name="POIiŚ.9.P.106" sheetId="115" r:id="rId10"/>
    <sheet name="POIiŚ.9.P.107" sheetId="116" r:id="rId11"/>
    <sheet name="Planowane działania" sheetId="108" r:id="rId12"/>
    <sheet name="ZAŁ. 1" sheetId="10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__xlnm._FilterDatabase" localSheetId="5">#REF!</definedName>
    <definedName name="___xlnm._FilterDatabase">#REF!</definedName>
    <definedName name="___xlnm._FilterDatabase_0" localSheetId="5">#REF!</definedName>
    <definedName name="___xlnm._FilterDatabase_0">#REF!</definedName>
    <definedName name="___xlnm._FilterDatabase_0_0" localSheetId="5">#REF!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9" hidden="1">POIiŚ.9.P.106!$N$1:$N$172</definedName>
    <definedName name="_xlnm._FilterDatabase" localSheetId="10" hidden="1">POIiŚ.9.P.107!$N$1:$N$174</definedName>
    <definedName name="_xlnm._FilterDatabase" localSheetId="12" hidden="1">'ZAŁ. 1'!$B$1:$B$232</definedName>
    <definedName name="_ftn1" localSheetId="6">'Kryteria dla 9.2-dod.form'!$E$15</definedName>
    <definedName name="_ftn2" localSheetId="6">'Kryteria dla 9.2-dod.form'!$E$14</definedName>
    <definedName name="_ftn3" localSheetId="6">'Kryteria dla 9.2-dod.form'!$E$15</definedName>
    <definedName name="_ftnref1" localSheetId="6">'Kryteria dla 9.2-dod.form'!$E$12</definedName>
    <definedName name="a">'[2]Informacje ogólne'!$K$123:$K$126</definedName>
    <definedName name="CT" localSheetId="2">'[3]Informacje ogólne'!$K$125:$K$128</definedName>
    <definedName name="CT" localSheetId="3">'[3]Informacje ogólne'!$K$125:$K$128</definedName>
    <definedName name="CT" localSheetId="5">'[4]Informacje ogólne'!$K$124:$K$127</definedName>
    <definedName name="CT" localSheetId="7">'[3]Informacje ogólne'!$K$125:$K$128</definedName>
    <definedName name="CT" localSheetId="6">'[3]Informacje ogólne'!$K$125:$K$128</definedName>
    <definedName name="CT" localSheetId="1">'[3]Informacje ogólne'!$K$125:$K$128</definedName>
    <definedName name="CT" localSheetId="9">'[5]Informacje ogólne'!$K$119:$K$122</definedName>
    <definedName name="CT" localSheetId="10">'[6]Informacje ogólne'!$K$119:$K$122</definedName>
    <definedName name="CT">'Informacje ogólne'!#REF!</definedName>
    <definedName name="d">'[7]Informacje ogólne'!$K$124:$K$160</definedName>
    <definedName name="e">[8]SLOWNIKI!$E$2:$E$380</definedName>
    <definedName name="ee">[8]SLOWNIKI!$E$2:$E$380</definedName>
    <definedName name="f">[8]SLOWNIKI!$E$2:$F$380</definedName>
    <definedName name="fundusz" localSheetId="4">#REF!</definedName>
    <definedName name="fundusz" localSheetId="2">[3]Konkurs!$N$58:$N$59</definedName>
    <definedName name="fundusz" localSheetId="3">[3]Konkurs!$N$58:$N$59</definedName>
    <definedName name="fundusz" localSheetId="5">'[4]Konkurs POIiŚ.9.K.7'!$N$61:$N$62</definedName>
    <definedName name="fundusz" localSheetId="7">[3]Konkurs!$N$58:$N$59</definedName>
    <definedName name="fundusz" localSheetId="6">[3]Konkurs!$N$58:$N$59</definedName>
    <definedName name="fundusz" localSheetId="1">[3]Konkurs!$N$58:$N$59</definedName>
    <definedName name="fundusz" localSheetId="11">#REF!</definedName>
    <definedName name="fundusz" localSheetId="9">[5]Konkurs!$N$58:$N$59</definedName>
    <definedName name="fundusz" localSheetId="10">[6]Konkurs!$N$58:$N$59</definedName>
    <definedName name="fundusz" localSheetId="12">#REF!</definedName>
    <definedName name="fundusz">#REF!</definedName>
    <definedName name="g">'[7]Informacje ogólne'!$K$119:$K$122</definedName>
    <definedName name="h">'[7]Informacje ogólne'!$K$99:$K$116</definedName>
    <definedName name="j">'[7]Informacje ogólne'!$N$106:$N$111</definedName>
    <definedName name="_xlnm.Criteria" localSheetId="5">#REF!</definedName>
    <definedName name="_xlnm.Criteria" localSheetId="11">#REF!</definedName>
    <definedName name="_xlnm.Criteria" localSheetId="12">#REF!</definedName>
    <definedName name="_xlnm.Criteria">#REF!</definedName>
    <definedName name="lata" localSheetId="9">[9]słownik!$B$2:$B$10</definedName>
    <definedName name="lata">[10]słownik!$B$2:$B$10</definedName>
    <definedName name="miesiąceKwartały" localSheetId="9">[9]słownik!$D$2:$D$17</definedName>
    <definedName name="miesiąceKwartały">[10]słownik!$D$2:$D$17</definedName>
    <definedName name="narzedzia_PP_cale" localSheetId="2">'[3]Informacje ogólne'!$M$130:$M$166</definedName>
    <definedName name="narzedzia_PP_cale" localSheetId="3">'[3]Informacje ogólne'!$M$130:$M$166</definedName>
    <definedName name="narzedzia_PP_cale" localSheetId="5">'[4]Informacje ogólne'!$M$129:$M$165</definedName>
    <definedName name="narzedzia_PP_cale" localSheetId="7">'[3]Informacje ogólne'!$M$130:$M$166</definedName>
    <definedName name="narzedzia_PP_cale" localSheetId="6">'[3]Informacje ogólne'!$M$130:$M$166</definedName>
    <definedName name="narzedzia_PP_cale" localSheetId="1">'[3]Informacje ogólne'!$M$130:$M$166</definedName>
    <definedName name="narzedzia_PP_cale" localSheetId="9">'[5]Informacje ogólne'!$M$124:$M$160</definedName>
    <definedName name="narzedzia_PP_cale" localSheetId="10">'[6]Informacje ogólne'!$M$124:$M$160</definedName>
    <definedName name="narzedzia_PP_cale">'Informacje ogólne'!#REF!</definedName>
    <definedName name="_xlnm.Print_Area" localSheetId="0">'Informacje ogólne'!$A$1:$J$26</definedName>
    <definedName name="_xlnm.Print_Area" localSheetId="4">'Kryteria 9.1 nowe CU'!$A$1:$F$25</definedName>
    <definedName name="_xlnm.Print_Area" localSheetId="2">'Kryteria dla 9.1 dodat.formalne'!$A$1:$E$12</definedName>
    <definedName name="_xlnm.Print_Area" localSheetId="3">'Kryteria dla 9.1 meryt. I stop.'!$A$1:$E$19</definedName>
    <definedName name="_xlnm.Print_Area" localSheetId="5">'Kryteria dla 9.1 nowe SOR'!$A$1:$E$26</definedName>
    <definedName name="_xlnm.Print_Area" localSheetId="7">'Kryteria dla 9.2 mer bez psych'!$A$1:$E$34</definedName>
    <definedName name="_xlnm.Print_Area" localSheetId="6">'Kryteria dla 9.2-dod.form'!$A$1:$E$20</definedName>
    <definedName name="_xlnm.Print_Area" localSheetId="1">'Kryteria horyzontalne'!$A$1:$E$31</definedName>
    <definedName name="_xlnm.Print_Area" localSheetId="11">'Planowane działania'!$A$1:$I$6</definedName>
    <definedName name="_xlnm.Print_Area" localSheetId="9">POIiŚ.9.P.106!$A$1:$L$61</definedName>
    <definedName name="_xlnm.Print_Area" localSheetId="12">'ZAŁ. 1'!$A$1:$N$233</definedName>
    <definedName name="PI" localSheetId="2">'[3]Informacje ogólne'!$N$105:$N$110</definedName>
    <definedName name="PI" localSheetId="3">'[3]Informacje ogólne'!$N$105:$N$110</definedName>
    <definedName name="PI" localSheetId="5">'[4]Informacje ogólne'!$N$104:$N$109</definedName>
    <definedName name="PI" localSheetId="7">'[3]Informacje ogólne'!$N$105:$N$110</definedName>
    <definedName name="PI" localSheetId="6">'[3]Informacje ogólne'!$N$105:$N$110</definedName>
    <definedName name="PI" localSheetId="1">'[3]Informacje ogólne'!$N$105:$N$110</definedName>
    <definedName name="PI" localSheetId="9">'[5]Informacje ogólne'!$N$99:$N$104</definedName>
    <definedName name="PI" localSheetId="10">'[6]Informacje ogólne'!$N$99:$N$104</definedName>
    <definedName name="PI">'Informacje ogólne'!$K$93:$K$98</definedName>
    <definedName name="PPP">'[11]Informacje ogólne'!$K$140:$K$176</definedName>
    <definedName name="prog_oper" localSheetId="9">[9]słownik!$W$2:$W$19</definedName>
    <definedName name="prog_oper">[10]słownik!$W$2:$W$19</definedName>
    <definedName name="Programy" localSheetId="4">'[12]Informacje ogólne'!$K$92:$K$109</definedName>
    <definedName name="Programy" localSheetId="2">'[3]Informacje ogólne'!$K$105:$K$122</definedName>
    <definedName name="Programy" localSheetId="3">'[3]Informacje ogólne'!$K$105:$K$122</definedName>
    <definedName name="Programy" localSheetId="5">'[4]Informacje ogólne'!$K$104:$K$121</definedName>
    <definedName name="Programy" localSheetId="7">'[3]Informacje ogólne'!$K$105:$K$122</definedName>
    <definedName name="Programy" localSheetId="6">'[3]Informacje ogólne'!$K$105:$K$122</definedName>
    <definedName name="Programy" localSheetId="1">'[3]Informacje ogólne'!$K$105:$K$122</definedName>
    <definedName name="Programy" localSheetId="11">'[13]Informacje ogólne'!$K$92:$K$109</definedName>
    <definedName name="Programy" localSheetId="9">'[5]Informacje ogólne'!$K$99:$K$116</definedName>
    <definedName name="Programy" localSheetId="10">'[6]Informacje ogólne'!$K$99:$K$116</definedName>
    <definedName name="Programy" localSheetId="12">'[13]Informacje ogólne'!$K$92:$K$109</definedName>
    <definedName name="Programy">'Informacje ogólne'!#REF!</definedName>
    <definedName name="skroty_PI" localSheetId="4">'[12]Informacje ogólne'!$N$99:$N$104</definedName>
    <definedName name="skroty_PI" localSheetId="2">'[3]Informacje ogólne'!$N$112:$N$117</definedName>
    <definedName name="skroty_PI" localSheetId="3">'[3]Informacje ogólne'!$N$112:$N$117</definedName>
    <definedName name="skroty_PI" localSheetId="5">'[4]Informacje ogólne'!$N$111:$N$116</definedName>
    <definedName name="skroty_PI" localSheetId="7">'[3]Informacje ogólne'!$N$112:$N$117</definedName>
    <definedName name="skroty_PI" localSheetId="6">'[3]Informacje ogólne'!$N$112:$N$117</definedName>
    <definedName name="skroty_PI" localSheetId="1">'[3]Informacje ogólne'!$N$112:$N$117</definedName>
    <definedName name="skroty_PI" localSheetId="11">'[13]Informacje ogólne'!$N$99:$N$104</definedName>
    <definedName name="skroty_PI" localSheetId="9">'[5]Informacje ogólne'!$N$106:$N$111</definedName>
    <definedName name="skroty_PI" localSheetId="10">'[6]Informacje ogólne'!$N$106:$N$111</definedName>
    <definedName name="skroty_PI" localSheetId="12">'[13]Informacje ogólne'!$N$99:$N$104</definedName>
    <definedName name="skroty_PI">'Informacje ogólne'!$K$100:$K$105</definedName>
    <definedName name="skroty_PP" localSheetId="2">'[3]Informacje ogólne'!$K$130:$K$166</definedName>
    <definedName name="skroty_PP" localSheetId="3">'[3]Informacje ogólne'!$K$130:$K$166</definedName>
    <definedName name="skroty_PP" localSheetId="5">'[4]Informacje ogólne'!$K$129:$K$165</definedName>
    <definedName name="skroty_PP" localSheetId="7">'[3]Informacje ogólne'!$K$130:$K$166</definedName>
    <definedName name="skroty_PP" localSheetId="6">'[3]Informacje ogólne'!$K$130:$K$166</definedName>
    <definedName name="skroty_PP" localSheetId="1">'[3]Informacje ogólne'!$K$130:$K$166</definedName>
    <definedName name="skroty_PP" localSheetId="11">'[13]Informacje ogólne'!$K$117:$K$153</definedName>
    <definedName name="skroty_PP" localSheetId="9">'[5]Informacje ogólne'!$K$124:$K$160</definedName>
    <definedName name="skroty_PP" localSheetId="10">'[6]Informacje ogólne'!$K$124:$K$160</definedName>
    <definedName name="skroty_PP" localSheetId="12">'[13]Informacje ogólne'!$K$117:$K$153</definedName>
    <definedName name="skroty_PP">'Informacje ogólne'!#REF!</definedName>
    <definedName name="terytPowiaty" localSheetId="9">[14]SLOWNIKI!$E$2:$F$380</definedName>
    <definedName name="terytPowiaty">[15]SLOWNIKI!$E$2:$F$380</definedName>
    <definedName name="terytPowiaty2">[16]SLOWNIKI!$E$2:$F$380</definedName>
    <definedName name="terytPowiatyPowiat" localSheetId="9">[14]SLOWNIKI!$E$2:$E$380</definedName>
    <definedName name="terytPowiatyPowiat">[15]SLOWNIKI!$E$2:$E$380</definedName>
    <definedName name="terytPowiatyPowiat2">[16]SLOWNIKI!$E$2:$E$380</definedName>
    <definedName name="wojewodztwa" localSheetId="4">#REF!</definedName>
    <definedName name="wojewodztwa" localSheetId="2">[3]Konkurs!$M$56:$M$72</definedName>
    <definedName name="wojewodztwa" localSheetId="3">[3]Konkurs!$M$56:$M$72</definedName>
    <definedName name="wojewodztwa" localSheetId="5">'[4]Konkurs POIiŚ.9.K.7'!$M$59:$M$75</definedName>
    <definedName name="wojewodztwa" localSheetId="7">[3]Konkurs!$M$56:$M$72</definedName>
    <definedName name="wojewodztwa" localSheetId="6">[3]Konkurs!$M$56:$M$72</definedName>
    <definedName name="wojewodztwa" localSheetId="1">[3]Konkurs!$M$56:$M$72</definedName>
    <definedName name="wojewodztwa" localSheetId="11">#REF!</definedName>
    <definedName name="wojewodztwa" localSheetId="9">[5]Konkurs!$M$56:$M$72</definedName>
    <definedName name="wojewodztwa" localSheetId="10">[6]Konkurs!$M$56:$M$72</definedName>
    <definedName name="wojewodztwa" localSheetId="12">#REF!</definedName>
    <definedName name="wojewodztwa">#REF!</definedName>
    <definedName name="y">'[7]Informacje ogólne'!$K$124:$K$160</definedName>
  </definedNames>
  <calcPr calcId="152511"/>
</workbook>
</file>

<file path=xl/calcChain.xml><?xml version="1.0" encoding="utf-8"?>
<calcChain xmlns="http://schemas.openxmlformats.org/spreadsheetml/2006/main">
  <c r="K52" i="115" l="1"/>
  <c r="K51" i="115"/>
  <c r="K50" i="115"/>
  <c r="K49" i="115"/>
  <c r="F44" i="115"/>
  <c r="E44" i="115"/>
  <c r="F43" i="115"/>
  <c r="E43" i="115"/>
  <c r="F42" i="115"/>
  <c r="L42" i="115" s="1"/>
  <c r="F41" i="115"/>
  <c r="E41" i="115"/>
  <c r="F9" i="115"/>
  <c r="J9" i="115" s="1"/>
  <c r="L43" i="115" l="1"/>
  <c r="L41" i="115"/>
  <c r="L44" i="115"/>
  <c r="L45" i="115" s="1"/>
  <c r="F45" i="115"/>
  <c r="L45" i="116" l="1"/>
  <c r="H45" i="116"/>
  <c r="L44" i="116"/>
  <c r="H44" i="116"/>
  <c r="G44" i="116"/>
  <c r="F44" i="116"/>
  <c r="A14" i="121" l="1"/>
  <c r="A15" i="121" s="1"/>
  <c r="A13" i="121"/>
  <c r="A18" i="106" l="1"/>
  <c r="F4" i="108" l="1"/>
  <c r="A9" i="106" l="1"/>
  <c r="A10" i="106" s="1"/>
  <c r="A11" i="106" s="1"/>
  <c r="A12" i="106" s="1"/>
  <c r="A13" i="106" s="1"/>
  <c r="A8" i="96" l="1"/>
</calcChain>
</file>

<file path=xl/comments1.xml><?xml version="1.0" encoding="utf-8"?>
<comments xmlns="http://schemas.openxmlformats.org/spreadsheetml/2006/main">
  <authors>
    <author>Wocial Małgorzata</author>
  </authors>
  <commentList>
    <comment ref="E18" authorId="0" shapeId="0">
      <text>
        <r>
          <rPr>
            <b/>
            <sz val="9"/>
            <color indexed="81"/>
            <rFont val="Tahoma"/>
            <family val="2"/>
            <charset val="238"/>
          </rPr>
          <t>Wocial Małgorzata:</t>
        </r>
        <r>
          <rPr>
            <sz val="9"/>
            <color indexed="81"/>
            <rFont val="Tahoma"/>
            <family val="2"/>
            <charset val="238"/>
          </rPr>
          <t xml:space="preserve">
dla projektów w trybie konkursowym tam gdzie właściwe</t>
        </r>
      </text>
    </comment>
  </commentList>
</comments>
</file>

<file path=xl/comments2.xml><?xml version="1.0" encoding="utf-8"?>
<comments xmlns="http://schemas.openxmlformats.org/spreadsheetml/2006/main">
  <authors>
    <author>Autor</author>
  </authors>
  <commentList>
    <comment ref="E17" authorId="0" shapeId="0">
      <text>
        <r>
          <rPr>
            <b/>
            <sz val="9"/>
            <color indexed="81"/>
            <rFont val="Tahoma"/>
            <family val="2"/>
            <charset val="238"/>
          </rPr>
          <t>Autor:</t>
        </r>
        <r>
          <rPr>
            <sz val="9"/>
            <color indexed="81"/>
            <rFont val="Tahoma"/>
            <family val="2"/>
            <charset val="238"/>
          </rPr>
          <t xml:space="preserve">
należy uzupełnić dane o numer telefonu
 ML OK</t>
        </r>
      </text>
    </comment>
  </commentList>
</comments>
</file>

<file path=xl/comments3.xml><?xml version="1.0" encoding="utf-8"?>
<comments xmlns="http://schemas.openxmlformats.org/spreadsheetml/2006/main">
  <authors>
    <author>Autor</author>
  </authors>
  <commentList>
    <comment ref="D32" authorId="0" shapeId="0">
      <text>
        <r>
          <rPr>
            <b/>
            <sz val="9"/>
            <color indexed="81"/>
            <rFont val="Tahoma"/>
            <family val="2"/>
            <charset val="238"/>
          </rPr>
          <t>Autor:</t>
        </r>
        <r>
          <rPr>
            <sz val="9"/>
            <color indexed="81"/>
            <rFont val="Tahoma"/>
            <family val="2"/>
            <charset val="238"/>
          </rPr>
          <t xml:space="preserve">
prośba o uzupełnienie daty rozpoczęcia realizacji ETAPU II</t>
        </r>
      </text>
    </comment>
  </commentList>
</comments>
</file>

<file path=xl/sharedStrings.xml><?xml version="1.0" encoding="utf-8"?>
<sst xmlns="http://schemas.openxmlformats.org/spreadsheetml/2006/main" count="4911" uniqueCount="3026">
  <si>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</si>
  <si>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</si>
  <si>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</si>
  <si>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</si>
  <si>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</si>
  <si>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</si>
  <si>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</si>
  <si>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</si>
  <si>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</si>
  <si>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</si>
  <si>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</si>
  <si>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</si>
  <si>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</si>
  <si>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</si>
  <si>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</si>
  <si>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Data i podpis osoby upoważnionej do złożenia 
Planu działań 
(zgodnie z informacją w pkt Informacje ogólne)</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</si>
  <si>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</si>
  <si>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</si>
  <si>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</si>
  <si>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</si>
  <si>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</si>
  <si>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</si>
  <si>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</si>
  <si>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</si>
  <si>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</si>
  <si>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</si>
  <si>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</si>
  <si>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</si>
  <si>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</si>
  <si>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</si>
  <si>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</si>
  <si>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</si>
  <si>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</si>
  <si>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</si>
  <si>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</si>
  <si>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</si>
  <si>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</si>
  <si>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</si>
  <si>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</si>
  <si>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</si>
  <si>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</si>
  <si>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</si>
  <si>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</si>
  <si>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</si>
  <si>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Szpital Uniwersytecki Nr 2 im. dr Jana Biziela w Bydgoszczy</t>
  </si>
  <si>
    <t>Bydgoszcz</t>
  </si>
  <si>
    <t>85-168</t>
  </si>
  <si>
    <t>Kornela Ujejskiego 75</t>
  </si>
  <si>
    <t>W ramach projektu realizowane będą następujące zadania: - przebudowa pomieszczeń SOR, - utworzenie 3 stanowisk IT</t>
  </si>
  <si>
    <t>Poprawa skuteczności działań ratownictwa medycznego poprzez modernizację i doposażenie SOR oraz budowę lądowiska w WSzS w Białej Podlaskiej</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</si>
  <si>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</si>
  <si>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</si>
  <si>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</si>
  <si>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</si>
  <si>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Przebudowa i modernizacja Szpitalnego Oddziału Ratunkowego w Wojewódzkim Szpitalu Zespolonym w Elblągu</t>
  </si>
  <si>
    <t>Wojewódzki Szpital Zespolony w Elblągu</t>
  </si>
  <si>
    <t>warmińsko-mazurskie</t>
  </si>
  <si>
    <t>Elbląg</t>
  </si>
  <si>
    <t>82-300</t>
  </si>
  <si>
    <t>Królewiecka 146</t>
  </si>
  <si>
    <t>Samodzielny Publiczny Zakład Opieki Zdrowotnej w Mławie</t>
  </si>
  <si>
    <t>mazowieckie</t>
  </si>
  <si>
    <t>Mława</t>
  </si>
  <si>
    <t>06-500</t>
  </si>
  <si>
    <t>Anny Dobrskiej 1</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</si>
  <si>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</si>
  <si>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</si>
  <si>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</si>
  <si>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</si>
  <si>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</si>
  <si>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</si>
  <si>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</si>
  <si>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</si>
  <si>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</si>
  <si>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</si>
  <si>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</si>
  <si>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Warszawa</t>
  </si>
  <si>
    <t>01-809</t>
  </si>
  <si>
    <t>Cegłowska 80</t>
  </si>
  <si>
    <t>W ramach projektu realizowane będą następujące zadania: - przebudowa SOR (prace budowlane), - zakup wyposażenia dla SOR.</t>
  </si>
  <si>
    <t>Modernizacja SOR z uwzględnieniem utworzenia stanowiska do wstępnej intensywnej terapii, doposażenie w sprzęt medyczny oraz remont estakady i wykonanie windy dla osób niepełnosprawnych</t>
  </si>
  <si>
    <t>Zamość</t>
  </si>
  <si>
    <t>22-400</t>
  </si>
  <si>
    <t>al. Aleje Jana Pawła II 10</t>
  </si>
  <si>
    <t>Wsparcie Szpitalnego Oddziału Ratunkowego SPZOZ w Wieluniu poprzez budowę lądowiska dla śmigłowców ratunkowych oraz zakup niezbędnego sprzętu medycznego</t>
  </si>
  <si>
    <t>łódzkie</t>
  </si>
  <si>
    <t>Wieluń</t>
  </si>
  <si>
    <t>98-300</t>
  </si>
  <si>
    <t>Szpitalna 16</t>
  </si>
  <si>
    <t>Zespół Opieki Zdrowotnej w Bolesławcu</t>
  </si>
  <si>
    <t>dolnośląskie</t>
  </si>
  <si>
    <t>Bolesławiec</t>
  </si>
  <si>
    <t>59-700</t>
  </si>
  <si>
    <t>Jeleniogórska 4</t>
  </si>
  <si>
    <t>W ramach projektu planowane są następujące zadania: - zakup wyposażenia dla SOR - remont pomieszczeń SOR (założenie klimatyzacji i drzwi przesuwnych) - zakup infrastruktury niezbędnej do odbierania danych medycznych transmitowanych z ambulansu</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</si>
  <si>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</si>
  <si>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</si>
  <si>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</si>
  <si>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</si>
  <si>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</si>
  <si>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</si>
  <si>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</si>
  <si>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</si>
  <si>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</si>
  <si>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</si>
  <si>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</si>
  <si>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</si>
  <si>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Przebudowa Szpitalnego Oddziału Ratunkowego Szpitala Wojewódzkiego im. K.S. Wyszyńskiego w Łomży wraz z doposażeniem w sprzęt i aparaturę medyczną</t>
  </si>
  <si>
    <t>podlaskie</t>
  </si>
  <si>
    <t>Łomża</t>
  </si>
  <si>
    <t>18-404</t>
  </si>
  <si>
    <t>al. marsz. Józefa Piłsudskiego 11</t>
  </si>
  <si>
    <t>świętokrzyskie</t>
  </si>
  <si>
    <t>Przebudowa i doposażenie Szpitalnego Oddziału Ratunkowego w Wojewódzkim Szpitalu Zespolonym w Płocku</t>
  </si>
  <si>
    <t>Płock</t>
  </si>
  <si>
    <t>09-400</t>
  </si>
  <si>
    <t>Modernizacja i doposażenie SOR. Zakres projektu: - wykonanie robót budowlanych, - nadzór budowlany, - zakup aparatury medycznej, sprzętu i wyposażenia, - działania promocyjne.</t>
  </si>
  <si>
    <t>Siedlce</t>
  </si>
  <si>
    <t>08-110</t>
  </si>
  <si>
    <t>Księcia Józefa Poniatowskiego 26</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</si>
  <si>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</si>
  <si>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</si>
  <si>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</si>
  <si>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</si>
  <si>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</si>
  <si>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</si>
  <si>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</si>
  <si>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</si>
  <si>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Parczew</t>
  </si>
  <si>
    <t>21-200</t>
  </si>
  <si>
    <t>Kościelna 136</t>
  </si>
  <si>
    <t>Podniesienie jakości świadczeń zdrowotnych o znaczeniu ponadregionalnym poprzez przebudowę i doposażenie Szpitalnego Oddziału Ratunkowego SP ZOZ MSWiA w Lublinie</t>
  </si>
  <si>
    <t>Lublin</t>
  </si>
  <si>
    <t>20-331</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</si>
  <si>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</si>
  <si>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</si>
  <si>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</si>
  <si>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</si>
  <si>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</si>
  <si>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</si>
  <si>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</si>
  <si>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</si>
  <si>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</si>
  <si>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</si>
  <si>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</si>
  <si>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</si>
  <si>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Wołomin</t>
  </si>
  <si>
    <t>05-200</t>
  </si>
  <si>
    <t>Gdyńska 1/3</t>
  </si>
  <si>
    <t>W ramach projektu realizowane będą następujące zadania: - budowa lądowiska.</t>
  </si>
  <si>
    <t>Szpital Powiatowy im. Edmunda Biernackiego w Mielcu</t>
  </si>
  <si>
    <t>podkarpackie</t>
  </si>
  <si>
    <t>Mielec</t>
  </si>
  <si>
    <t>39-300</t>
  </si>
  <si>
    <t>Żeromskiego 22</t>
  </si>
  <si>
    <t>W ramach projektu realizowane będą następujące zadania: - modernizacja SOR (roboty budowlane), - zakup wyposażenia dla SOR.</t>
  </si>
  <si>
    <t>Zakup sprzętu i aparatury medycznej dla Szpitalnego Oddziału Ratunkowego w Szpitalu Wojewódzkim w Poznaniu</t>
  </si>
  <si>
    <t>Poznań</t>
  </si>
  <si>
    <t>60-479</t>
  </si>
  <si>
    <t>Juraszów 7/19</t>
  </si>
  <si>
    <t>Garwolin</t>
  </si>
  <si>
    <t>08-400</t>
  </si>
  <si>
    <t>W ramach projektu realizowane będą następujące zadania: - zakup wyposażenia dla SOR.</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</si>
  <si>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</si>
  <si>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</si>
  <si>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</si>
  <si>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</si>
  <si>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dr. Alojzego Jagalskiego 10</t>
  </si>
  <si>
    <t>W ramach projektu realizowane będą następujące zadania: - zakup wyposażenia i aparatury medycznej dla SOR, - adaptacja pomieszczeń (roboty budowlane)</t>
  </si>
  <si>
    <t>zachodniopomorskie</t>
  </si>
  <si>
    <t>Szczecin</t>
  </si>
  <si>
    <t>70-891</t>
  </si>
  <si>
    <t>Alfreda Sokołowskiego 11</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</si>
  <si>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</si>
  <si>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</si>
  <si>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</si>
  <si>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</si>
  <si>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</si>
  <si>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śląskie</t>
  </si>
  <si>
    <t>Cieszyn</t>
  </si>
  <si>
    <t>43-400</t>
  </si>
  <si>
    <t>Bielska 4</t>
  </si>
  <si>
    <t>Modernizacja i doposażenie SOR wraz z budową lądowiska. Zakres projektu: - budowa lądowiska, - zakup aparatury medycznej, - doposażenie stanowisk intensywnej terapii, - nadzór budowlany, - promocja.</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</si>
  <si>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</si>
  <si>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</si>
  <si>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</si>
  <si>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</si>
  <si>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</si>
  <si>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</si>
  <si>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</si>
  <si>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</si>
  <si>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</si>
  <si>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</si>
  <si>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</si>
  <si>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Szpital Specjalistyczny im. Jędrzeja Śniadeckiego w Nowym Sączu</t>
  </si>
  <si>
    <t>Nowy Sącz</t>
  </si>
  <si>
    <t>33-300</t>
  </si>
  <si>
    <t>Młyńska 10</t>
  </si>
  <si>
    <t xml:space="preserve">Zakres przedmiotowy projektu: 1) Przebudowa, remont i rozbudowa SOR, 2) Termomodernizacja SOR, 3) Budowa wiaty środków transportu sanitarnego, 4) Zakup aparatury medycznej. </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</si>
  <si>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</si>
  <si>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</si>
  <si>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</si>
  <si>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</si>
  <si>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</si>
  <si>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Rozbudowa i modernizacja infrastruktury ratownictwa medycznego w Pleszewskim Centrum Medycznym w Pleszewie</t>
  </si>
  <si>
    <t>Pleszew</t>
  </si>
  <si>
    <t>63-300</t>
  </si>
  <si>
    <t>Poznańska 125A</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</si>
  <si>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</si>
  <si>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</si>
  <si>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</si>
  <si>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</si>
  <si>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</si>
  <si>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Poprawa bezpieczeństwa zdrowotnego na obszarze powiatu działdowskiego i województwa warmińsko-mazurskiego poprzez budowę lądowiska przyszpitalnego SPZOZ w Działdowie</t>
  </si>
  <si>
    <t>Działdowo</t>
  </si>
  <si>
    <t>13-200</t>
  </si>
  <si>
    <t>Leśna 1</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</si>
  <si>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</si>
  <si>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</si>
  <si>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</si>
  <si>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</si>
  <si>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</si>
  <si>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Modernizacja i doposażenie SOR Specjalistycznego Szpitala im. Alfreda Sokołowskiego z siedzibą w Wałbrzychu</t>
  </si>
  <si>
    <t>Specjalistyczny Szpital im. dra A. Sokołowskiego</t>
  </si>
  <si>
    <t>Wałbrzych</t>
  </si>
  <si>
    <t>58-309</t>
  </si>
  <si>
    <t>Alfreda Sokołowskiego 4</t>
  </si>
  <si>
    <t>Szpital Wojewódzki im. Prymasa Kardynała Stefana Wyszyńskiego w Sieradzu</t>
  </si>
  <si>
    <t>Sieradz</t>
  </si>
  <si>
    <t>98-200</t>
  </si>
  <si>
    <t>Armii Krajowej 7</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</si>
  <si>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</si>
  <si>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</si>
  <si>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</si>
  <si>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</si>
  <si>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</si>
  <si>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</si>
  <si>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</si>
  <si>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</si>
  <si>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</si>
  <si>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</si>
  <si>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Rozwój infrastruktury ratownictwa medycznego w powiecie suskim poprzez modernizację i doposażenie Szpitalnego Oddziału Ratunkowego w Suchej Beskidzkiej</t>
  </si>
  <si>
    <t>Sucha Beskidzka</t>
  </si>
  <si>
    <t>34-200</t>
  </si>
  <si>
    <t>Szpitalna 22</t>
  </si>
  <si>
    <t>Kraków</t>
  </si>
  <si>
    <t>31-826</t>
  </si>
  <si>
    <t>os. Złotej Jesieni 1</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</si>
  <si>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</si>
  <si>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</si>
  <si>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</si>
  <si>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XII.1. Rozwój systemu ratownictwa medycznego - Dostosowanie miejsca startów i lądowań śmigłowców do potrzeb SOR SPZOZ w Mławie.</t>
  </si>
  <si>
    <t xml:space="preserve">dr Anny Dobrskiej 1 </t>
  </si>
  <si>
    <t xml:space="preserve">  Liczba wybudowanych instytucji ochrony zdrowia - 1</t>
  </si>
  <si>
    <t>XII.1. Rozwój systemu ratownictwa medycznego - Utworzenie Centrum Urazowego w Szpitalu Wojewódzkim SP ZOZ w Zielonej Górze</t>
  </si>
  <si>
    <t>Szpital Wojewódzki Samodzielny Publiczny Zakład Opieki Zdrowotnej im. Karola Marcinkowskiego w Zielonej Górze</t>
  </si>
  <si>
    <t>Zielona Góra</t>
  </si>
  <si>
    <t>65-046</t>
  </si>
  <si>
    <t xml:space="preserve">Zyty 26 </t>
  </si>
  <si>
    <t>Liczba doposażonych instytucji ochrony zdrowia - 1 Liczba przebudowanych instytucji ochrony zdrowia - 1 Liczba wybudowanych instytucji ochrony zdrowia - 1</t>
  </si>
  <si>
    <t>XII.1. Rozwój systemu ratownictwa medycznego - Podniesienie dostępności do SOR SPZOZ w Brzesku poprzez budowę lądowiska dla śmigłowców.</t>
  </si>
  <si>
    <t>Samodzielny Publiczny Zespół Opieki Zdrowotnej w Brzesku</t>
  </si>
  <si>
    <t xml:space="preserve">ul. Kościuszki 68 </t>
  </si>
  <si>
    <t>XII.1. Rozwój systemu ratownictwa medycznego - Centrum urazowe w Wojewódzkim Szpitalu Specjalistycznym w Olsztynie szansą kompleksowego leczenia pacjentów z urazami wielonarządowymi</t>
  </si>
  <si>
    <t>Wojewódzki Szpital Specjalistyczny w Olsztynie</t>
  </si>
  <si>
    <t>Olsztyn</t>
  </si>
  <si>
    <t>10-561</t>
  </si>
  <si>
    <t xml:space="preserve">Żołnierska 18 </t>
  </si>
  <si>
    <t>XII.1. Rozwój systemu ratownictwa medycznego - Budowa lądowiska dla śmigłowców ratunkowych wraz z zapewnieniem komunikacji z SOR w W.S.S. w Zgierzu</t>
  </si>
  <si>
    <t>Wojewódzki Szpital Specjalistyczny im. Marii Skłodowskiej-Curie w Zgierzu</t>
  </si>
  <si>
    <t>Zgierz</t>
  </si>
  <si>
    <t>95-100</t>
  </si>
  <si>
    <t xml:space="preserve">Parzęczewska 35 </t>
  </si>
  <si>
    <t>XII.1. Rozwój systemu ratownictwa medycznego - Budowa i remont oraz doposażenie baz Lotniczego Pogotowia Ratunkowego - ETAP 2</t>
  </si>
  <si>
    <t>SP ZOZ Lotnicze Pogotowie Ratunkowe</t>
  </si>
  <si>
    <t>01-934</t>
  </si>
  <si>
    <t xml:space="preserve">Księżycowa 5 </t>
  </si>
  <si>
    <t xml:space="preserve">  Liczba wybudowanych instytucji ochrony zdrowia - 4</t>
  </si>
  <si>
    <t>XII.1. Rozwój systemu ratownictwa medycznego - Utworzenie Centrum Urazowego w Wojewódzkim Szpitalu Specjalistycznym im. M. Kopernika w Łodzi</t>
  </si>
  <si>
    <t>Wojewódzki Szpital Specjalistyczny im. M. Kopernika w Łodzi</t>
  </si>
  <si>
    <t>93-513</t>
  </si>
  <si>
    <t xml:space="preserve">Pabianicka 62 </t>
  </si>
  <si>
    <t xml:space="preserve">Liczba doposażonych instytucji ochrony zdrowia - 1  </t>
  </si>
  <si>
    <t>XII.1. Rozwój systemu ratownictwa medycznego - Modernizacja i doposażenie Szpitala Wojewódzkiego nr 2 w Rzeszowie na potrzeby funkcjonowania centrum urazowego</t>
  </si>
  <si>
    <t>Szpital Wojewódzki Nr 2 im. Św. Jadwigi Królowej w Rzeszowie</t>
  </si>
  <si>
    <t>Rzeszów</t>
  </si>
  <si>
    <t>35-301</t>
  </si>
  <si>
    <t xml:space="preserve">Lwowska 60 </t>
  </si>
  <si>
    <t xml:space="preserve">Liczba doposażonych instytucji ochrony zdrowia - 1 Liczba przebudowanych instytucji ochrony zdrowia - 1 </t>
  </si>
  <si>
    <t>XII.1. Rozwój systemu ratownictwa medycznego - Lądowisko Szpitala w Nysie</t>
  </si>
  <si>
    <t>Zespół Opieki Zdrowotnej</t>
  </si>
  <si>
    <t>opolskie</t>
  </si>
  <si>
    <t>Nysa</t>
  </si>
  <si>
    <t>48-300</t>
  </si>
  <si>
    <t xml:space="preserve">Świętego Piotra 1 </t>
  </si>
  <si>
    <t>XII.1. Rozwój systemu ratownictwa medycznego - Chcemy i możemy Ci pomóc w każdej sytuacji - Budowa lądowiska dla śmigłowców sanitarnych na terenie Szpitala Powiatowego im. E. Biernackiego w Mielcu</t>
  </si>
  <si>
    <t>MIELEC</t>
  </si>
  <si>
    <t xml:space="preserve">ŻEROMSKIEGO 22 </t>
  </si>
  <si>
    <t>XII.1. Rozwój systemu ratownictwa medycznego - Budowa lądowiska dla helikopterów służących dostępności do Szpitalnego Oddziału Ratunkowego w Ciechanowie</t>
  </si>
  <si>
    <t>Specjalistyczny Szpital Wojewódzki w Ciechanowie</t>
  </si>
  <si>
    <t>Ciechanów</t>
  </si>
  <si>
    <t>06-400</t>
  </si>
  <si>
    <t xml:space="preserve">Powstańców Wielkopolskich 2 </t>
  </si>
  <si>
    <t>XII.1. Rozwój systemu ratownictwa medycznego - Przebudowa lądowiska dla helikopterów przy Szpitalu Specjalistycznym im. Jędrzeja Śniadeckiego w Nowym Sączu</t>
  </si>
  <si>
    <t xml:space="preserve">Młyńska 10 </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</si>
  <si>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</si>
  <si>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</si>
  <si>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</si>
  <si>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</si>
  <si>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</si>
  <si>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</si>
  <si>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</si>
  <si>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</si>
  <si>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</si>
  <si>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XII.1. Rozwój systemu ratownictwa medycznego - Zwiększenie dostępności do świadczeń zdrowotnych w SPZZOZ w Gryficach poprzez rozbudowę lądowiska</t>
  </si>
  <si>
    <t>Samodzielny Publiczny Zespół Zakładów Opieki Zdrowotnej w Gryficach</t>
  </si>
  <si>
    <t>Gryfice</t>
  </si>
  <si>
    <t>72-300</t>
  </si>
  <si>
    <t xml:space="preserve">Niechorska 27 </t>
  </si>
  <si>
    <t>XII.1. Rozwój systemu ratownictwa medycznego - Budowa lądowiska dla helikopterów na dachu skrzydła Szpitala w Szczecinie-Zdunowie</t>
  </si>
  <si>
    <t>Specjalistyczny Szpital im. prof. Alfreda Sokołowskiego</t>
  </si>
  <si>
    <t xml:space="preserve">A.Sokołowskiego 11 </t>
  </si>
  <si>
    <t>XII.1. Rozwój systemu ratownictwa medycznego - Przebudowa lądowiska, podjazdu, wiaduktu i wiaty dla SOR Szpitala Wojewódzkiego w Gorzowie Wlkp.</t>
  </si>
  <si>
    <t>Wielospecjalistyczny Szpital Wojewódzki w Gorzowie Wlkp. Spółka z ograniczoną odpowiedzialnością</t>
  </si>
  <si>
    <t>Gorzów Wlkp.</t>
  </si>
  <si>
    <t xml:space="preserve">Dekerta 1 </t>
  </si>
  <si>
    <t>XII.1. Rozwój systemu ratownictwa medycznego - Remont lądowiska dla śmigłowców ratunkowych celem dostosowania do standardów europejskich</t>
  </si>
  <si>
    <t>Wojewódzki Szpital Specjalistyczny Nr 5 im. "Św. Barbary"</t>
  </si>
  <si>
    <t>Sosnowiec</t>
  </si>
  <si>
    <t>41-200</t>
  </si>
  <si>
    <t xml:space="preserve">Plac Medyków 1 </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</si>
  <si>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</si>
  <si>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</si>
  <si>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</si>
  <si>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</si>
  <si>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</si>
  <si>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XII.1. Rozwój systemu ratownictwa medycznego - Budowa lądowiska dla śmigłowców przy Zespole Opieki Zdrowotnej w Oleśnie</t>
  </si>
  <si>
    <t>Zespół Opieki Zdrowotnej w Oleśnie</t>
  </si>
  <si>
    <t>Olesno</t>
  </si>
  <si>
    <t>46-300</t>
  </si>
  <si>
    <t xml:space="preserve">Klonowa 1 </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</si>
  <si>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</si>
  <si>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</si>
  <si>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Puszczykowo</t>
  </si>
  <si>
    <t>62-041</t>
  </si>
  <si>
    <t xml:space="preserve">Kraszewskiego 11 </t>
  </si>
  <si>
    <t>XII.1. Rozwój systemu ratownictwa medycznego - Remont lądowiska dla helikopterów przy Wojewódzkim Szpitalu Zespolonym w Kielcach mający na celu dostosowanie do obowiązujących przepisów</t>
  </si>
  <si>
    <t>Wojewódzki Szpital Zespolony w Kielcach</t>
  </si>
  <si>
    <t>Kielce</t>
  </si>
  <si>
    <t>25-736</t>
  </si>
  <si>
    <t xml:space="preserve">Grunwaldzka 45 </t>
  </si>
  <si>
    <t>XII.1. Rozwój systemu ratownictwa medycznego - Budowa lądowiska dla śmigłowców sanitarnych w Szpitalu Wojewódzkim w Poznaniu.</t>
  </si>
  <si>
    <t>Szpital Wojewódzki</t>
  </si>
  <si>
    <t>Juraszów 7 19</t>
  </si>
  <si>
    <t>XII.1. Rozwój systemu ratownictwa medycznego - Poprawa skuteczności systemu ratownictwa na Mazurach poprzez budowę lądowiska przy SP ZOZ Giżycko</t>
  </si>
  <si>
    <t>Powiat Giżycki</t>
  </si>
  <si>
    <t>Giżycko</t>
  </si>
  <si>
    <t>11-500</t>
  </si>
  <si>
    <t xml:space="preserve">Al. 1 Maja 14 </t>
  </si>
  <si>
    <t>XII.1. Rozwój systemu ratownictwa medycznego - Modernizacja lądowiska dla śmigłowców ratunkowych w 4 Wojskowym Szpitalu Klinicznym we Wrocławiu</t>
  </si>
  <si>
    <t>4 Wojskowy Szpital Kliniczny z Polikliniką Samodzielny Publiczny Zakład Opieki Zdrowotnej we Wrocławiu</t>
  </si>
  <si>
    <t>Wrocław</t>
  </si>
  <si>
    <t>50-981</t>
  </si>
  <si>
    <t xml:space="preserve">Rudolfa Weigla 5 </t>
  </si>
  <si>
    <t>XII.1. Rozwój systemu ratownictwa medycznego - Budowa lądowiska dla śmigłowców przy Szpitalnym Oddziale Ratunkowym SP ZOZ w Nowym Tomyślu</t>
  </si>
  <si>
    <t>Powiat Nowotomyski</t>
  </si>
  <si>
    <t>Nowy Tomyśl</t>
  </si>
  <si>
    <t>64-300</t>
  </si>
  <si>
    <t xml:space="preserve">Poznańska 33 </t>
  </si>
  <si>
    <t>XII.1. Rozwój systemu ratownictwa medycznego - Podniesienie dostępności do SOR Szpitala w Bełchatowie poprzez modernizację lądowiska dla śmigłowców</t>
  </si>
  <si>
    <t>Szpital Wojewódzki im. Jana Pawła II</t>
  </si>
  <si>
    <t>Bełchatów</t>
  </si>
  <si>
    <t>97-400</t>
  </si>
  <si>
    <t xml:space="preserve">Czapliniecka 123 </t>
  </si>
  <si>
    <t>XII.1. Rozwój systemu ratownictwa medycznego - Podniesienie dostępności do SOR Szpitala Spec. w Gorlicach poprzez budowę lądowiska dla śmigłowców.</t>
  </si>
  <si>
    <t xml:space="preserve">Węgierska 21 </t>
  </si>
  <si>
    <t>XII.1. Rozwój systemu ratownictwa medycznego - Budowa lądowiska dla śmigłowców na terenie SPZOZ w Krotoszynie</t>
  </si>
  <si>
    <t>Samodzielny Publiczny Zakład Opieki Zdrowotnej w Krotoszynie</t>
  </si>
  <si>
    <t>Krotoszyn</t>
  </si>
  <si>
    <t>63-700</t>
  </si>
  <si>
    <t xml:space="preserve">Młyńska 2 </t>
  </si>
  <si>
    <t>XII.1. Rozwój systemu ratownictwa medycznego - Podniesienie dostępności do SOR Szpitala Pow. w Chrzanowie przez budowę lądowiska dla śmigłowców</t>
  </si>
  <si>
    <t>Szpital Powiatowy w Chrzanowie</t>
  </si>
  <si>
    <t>Chrzanów</t>
  </si>
  <si>
    <t>32-500</t>
  </si>
  <si>
    <t xml:space="preserve">Topolowa 16 </t>
  </si>
  <si>
    <t>XII.1. Rozwój systemu ratownictwa medycznego - Budowa lądowiska dla helikopterów w celu poprawy dostępności do Szpitalnego Oddziału Ratunkowego i poprawy jakości ratownictwa medycznego w Powiecie Lęborskim</t>
  </si>
  <si>
    <t>Samodzielny Publiczny Specjalistyczny Zakład Opieki Zdrowotnej</t>
  </si>
  <si>
    <t>Lębork</t>
  </si>
  <si>
    <t>84-300</t>
  </si>
  <si>
    <t xml:space="preserve">Węgrzynowicza 13 </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</si>
  <si>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</si>
  <si>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</si>
  <si>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Bochnia</t>
  </si>
  <si>
    <t>32-700</t>
  </si>
  <si>
    <t xml:space="preserve">Krakowska 31 </t>
  </si>
  <si>
    <t>XII.1. Rozwój systemu ratownictwa medycznego - Kompleksowa modernizacja lądowiska dla helikopterów w PSZOZ w Inowrocławiu</t>
  </si>
  <si>
    <t>Szpital Wielospecjalistyczny im. dr. Ludwika Błażka w Inowrocławiu</t>
  </si>
  <si>
    <t>Inowrocław</t>
  </si>
  <si>
    <t>88-100</t>
  </si>
  <si>
    <t xml:space="preserve">Poznańska 97 </t>
  </si>
  <si>
    <t>XII.1. Rozwój systemu ratownictwa medycznego - Modernizacja lądowiska dla helikopterów przy Wojewódzkim Szpitalu Zespolonym w Kaliszu</t>
  </si>
  <si>
    <t>Wojewódzki Szpital Zespolony im. Ludwika Perzyny w Kaliszu</t>
  </si>
  <si>
    <t xml:space="preserve">Poznańska 79 </t>
  </si>
  <si>
    <t>XII.1. Rozwój systemu ratownictwa medycznego - Przebudowa lądowiska w SPZZOZ w Staszowie celem rozwoju ratownictwa medycznego w powiecie staszowskim</t>
  </si>
  <si>
    <t>Samodzielny Publiczny Zespół Zakładów Opieki Zdrowotnej w Staszowie</t>
  </si>
  <si>
    <t>Staszów</t>
  </si>
  <si>
    <t>28-200</t>
  </si>
  <si>
    <t xml:space="preserve">11 Listopada 78 </t>
  </si>
  <si>
    <t>XII.1. Rozwój systemu ratownictwa medycznego - Lądowisko w Brodnicy szansą poprawy funkcjonowania systemu ratownictwa medycznego</t>
  </si>
  <si>
    <t>Brodnica</t>
  </si>
  <si>
    <t>87-300</t>
  </si>
  <si>
    <t xml:space="preserve">Wiejska 9 </t>
  </si>
  <si>
    <t>XII.1. Rozwój systemu ratownictwa medycznego - Modernizacja i rozbudowa lądowiska dla śmigłowców na terenie Szpitala Specjalistycznego w Chojnicach</t>
  </si>
  <si>
    <t>Szpital Specjalistyczny im. J. K. Łukowicza w Chojnicach</t>
  </si>
  <si>
    <t>Chojnice</t>
  </si>
  <si>
    <t>89-600</t>
  </si>
  <si>
    <t xml:space="preserve">Leśna 10 </t>
  </si>
  <si>
    <t>XII.1. Rozwój systemu ratownictwa medycznego - Modernizacja lądowiska dla helikopterów sanitarnych</t>
  </si>
  <si>
    <t>Samodzielny Publiczny Zakład Opieki Zdrowotnej Ministerstwa Spraw Wewnętrznych w Lublinie</t>
  </si>
  <si>
    <t xml:space="preserve">Grenadierów 3 </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</si>
  <si>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</si>
  <si>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</si>
  <si>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</si>
  <si>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</si>
  <si>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</si>
  <si>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XII.1. Rozwój systemu ratownictwa medycznego - Przebudowa lądowiska wraz z niezbędną infrastrukturą służącą polepszeniu dostępności do Szpitalnego Oddziału Ratunkowego Wojskowego Instytutu Medycznego</t>
  </si>
  <si>
    <t>Wojskowy Instytut Medyczny</t>
  </si>
  <si>
    <t>04-141</t>
  </si>
  <si>
    <t xml:space="preserve">Szaserów 128 </t>
  </si>
  <si>
    <t>XII.1. Rozwój systemu ratownictwa medycznego - Remont i doposażenie centrum urazowego Szpitala Uniwersyteckiego Nr 1 im. Dr A. Jurasza w Bydgoszczy</t>
  </si>
  <si>
    <t>Szpital Uniwersytecki Nr 1 im. dr A. Jurasza w Bydgoszczy</t>
  </si>
  <si>
    <t>85-094</t>
  </si>
  <si>
    <t xml:space="preserve">Marii Skłodowskiej-Curie 9 </t>
  </si>
  <si>
    <t>XII.1. Rozwój systemu ratownictwa medycznego - Utworzenie Centrum Urazów Wielonarządowych w Uniwersyteckim Szpitalu Klinicznym w Białymstoku</t>
  </si>
  <si>
    <t>Uniwersytecki Szpital Kliniczny w Białymstoku</t>
  </si>
  <si>
    <t>Białystok</t>
  </si>
  <si>
    <t>15-276</t>
  </si>
  <si>
    <t xml:space="preserve">M.Skłodowskiej-Curie 24A </t>
  </si>
  <si>
    <t>XII.1. Rozwój systemu ratownictwa medycznego - DOPOSAŻENIE W SPECJALISTYCZNĄ APARATURĘ MEDYCZNĄ CENTRUM URAZOWEGO W OBECNIE BUDOWANYM CENTRUM MEDYCYNY INWAZYJNEJ</t>
  </si>
  <si>
    <t>Uniwersyteckie Centrum Kliniczne</t>
  </si>
  <si>
    <t>Gdańsk</t>
  </si>
  <si>
    <t>80-952</t>
  </si>
  <si>
    <t xml:space="preserve">Dębinki 7 </t>
  </si>
  <si>
    <t>XII.1. Rozwój systemu ratownictwa medycznego - Budowa i remont oraz doposażenie baz Lotniczego Pogotowia Ratunkowego - ETAP 1.</t>
  </si>
  <si>
    <t xml:space="preserve">  Liczba wybudowanych instytucji ochrony zdrowia - 7</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</si>
  <si>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</si>
  <si>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</si>
  <si>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50-556</t>
  </si>
  <si>
    <t xml:space="preserve">Borowska 213 </t>
  </si>
  <si>
    <t>Liczba doposażonych instytucji ochrony zdrowia - 1  Liczba wybudowanych instytucji ochrony zdrowia - 1</t>
  </si>
  <si>
    <t>XII.1. Rozwój systemu ratownictwa medycznego - Zakup sprzętu medycznego na potrzeby organizacji Centrum Urazowego w Wojskowym Instytucie Medycznym</t>
  </si>
  <si>
    <t>XII.1. Rozwój systemu ratownictwa medycznego - Wyposażenie i uruchomienie Centrum Urazowego w Szpitalu Uniwersyteckim w Krakowie – Etap II</t>
  </si>
  <si>
    <t>Samodzielny Publiczny Zakład Opieki Zdrowotnej Szpital Uniwersytecki w Krakowie</t>
  </si>
  <si>
    <t>31-501</t>
  </si>
  <si>
    <t xml:space="preserve">Kopernika 36 </t>
  </si>
  <si>
    <t xml:space="preserve">XII.1. Rozwój systemu ratownictwa medycznego - Modernizacja i doposażenie SPSK Nr 4 w Lublinie w celu utworzenia Centrum Urazowego </t>
  </si>
  <si>
    <t>Samodzielny Publiczny Szpital Kliniczny nr 4 w Lublinie</t>
  </si>
  <si>
    <t>20-954</t>
  </si>
  <si>
    <t xml:space="preserve">ul. Jaczewskiego 8 </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</si>
  <si>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</si>
  <si>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</si>
  <si>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</si>
  <si>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</si>
  <si>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XII.1. Rozwój systemu ratownictwa medycznego - Utworzenie centrum urazowego na bazie wielospecjalistycznego Wojewódzkiego Szpitala Specjalistycznego nr 5 im. Św. Barbary w Sosnowcu</t>
  </si>
  <si>
    <t>Wojewódzki Szpital Specjalistyczny Nr 5 im."Św. Barbary"</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</si>
  <si>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</si>
  <si>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</si>
  <si>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</si>
  <si>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</si>
  <si>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XII.1. Rozwój systemu ratownictwa medycznego - Zakup aparatury i sprzętu medycznego dla szpitalnego oddziału ratunkowego Szpitala Wojewódzkiego im. Jana Pawła II w Bełchatowie</t>
  </si>
  <si>
    <t>XII.1. Rozwój systemu ratownictwa medycznego - Przebudowa pomieszczeń Brzeskiego Centrum Medycznego w Brzegu na Szpitalny Oddział Ratunkowy</t>
  </si>
  <si>
    <t>Powiat Brzeski</t>
  </si>
  <si>
    <t>Brzeg</t>
  </si>
  <si>
    <t>49-300</t>
  </si>
  <si>
    <t xml:space="preserve">Robotnicza 20 </t>
  </si>
  <si>
    <t>XII.1. Rozwój systemu ratownictwa medycznego - Podniesienie dostępu do specjalistycznych świadczeń zdrowotnych poprzez wyposażenie Szpitalnego Oddziału Ratunkowego w Nysie</t>
  </si>
  <si>
    <t>NYSA</t>
  </si>
  <si>
    <t xml:space="preserve">ŚWIĘTEGO PIOTRA 1 </t>
  </si>
  <si>
    <t>XII.1. Rozwój systemu ratownictwa medycznego - Dostosowanie Szpitalnego Oddziału Ratunkowego w SPZOZ w Brzesku do wymogów obowiązujących przepisów prawa, wraz z wyposażeniem w aparaturę medyczną.</t>
  </si>
  <si>
    <t>XII.1. Rozwój systemu ratownictwa medycznego - Zapewnienie skutecznego systemu ratownictwa medycznego poprzez rozbudowę i zakup aparatury medycznej dla SOR-u Szpitala Wojewódzkiego w Opolu</t>
  </si>
  <si>
    <t>Szpital Wojewódzki w Opolu</t>
  </si>
  <si>
    <t>Opole</t>
  </si>
  <si>
    <t>45-372</t>
  </si>
  <si>
    <t xml:space="preserve">Augustyna Kośnego 53 </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</si>
  <si>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</si>
  <si>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</si>
  <si>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</si>
  <si>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</si>
  <si>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</si>
  <si>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Włocławek</t>
  </si>
  <si>
    <t>87-800</t>
  </si>
  <si>
    <t xml:space="preserve">Wieniecka 49 </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</si>
  <si>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</si>
  <si>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</si>
  <si>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</si>
  <si>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XII.1. Rozwój systemu ratownictwa medycznego - Rozbudowa i remont Szpitalnego Oddziału Ratunkowego Szpitala im. Św. Jadwigi Śląskiej oraz zakup sprzętu medycznego dla potrzeb oddziału</t>
  </si>
  <si>
    <t>Szpital im. św. Jadwigi Śląskiej w Trzebnicy</t>
  </si>
  <si>
    <t>Trzebnica</t>
  </si>
  <si>
    <t>55-100</t>
  </si>
  <si>
    <t xml:space="preserve">Prusicka 53/55 </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</si>
  <si>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</si>
  <si>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</si>
  <si>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</si>
  <si>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</si>
  <si>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</si>
  <si>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</si>
  <si>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</si>
  <si>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</si>
  <si>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</si>
  <si>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XII.1. Rozwój systemu ratownictwa medycznego - Poprawa jakości ratownictwa medycznego w Powiecie Lęborskim poprzez rozbudowę oraz doposażenie w sprzęt medyczny Szpitalnego Oddziału Ratunkowego w Lęborku</t>
  </si>
  <si>
    <t>XII.1. Rozwój systemu ratownictwa medycznego - Rozbudowa i doposażenie Szpitalnego Oddziału Ratunkowego - II etap modernizacji Szpitala Powiatowego w Krotoszynie</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</si>
  <si>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</si>
  <si>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</si>
  <si>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</si>
  <si>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</si>
  <si>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</si>
  <si>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</si>
  <si>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</si>
  <si>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</si>
  <si>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</si>
  <si>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</si>
  <si>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</si>
  <si>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</si>
  <si>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</si>
  <si>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</si>
  <si>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</si>
  <si>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</si>
  <si>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</si>
  <si>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</si>
  <si>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</si>
  <si>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</si>
  <si>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</si>
  <si>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</si>
  <si>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</si>
  <si>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</si>
  <si>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XII.1. Rozwój systemu ratownictwa medycznego - Podniesienie dostępu do specjalistycznych świadczeń zdrowotnych poprzez budowę lądowiska i modernizację Szpitalnego Oddziału Ratunkowego w Wałbrzychu</t>
  </si>
  <si>
    <t xml:space="preserve">Sokołowskiego 4 </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</si>
  <si>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</si>
  <si>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</si>
  <si>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</si>
  <si>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</si>
  <si>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</si>
  <si>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</si>
  <si>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</si>
  <si>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</si>
  <si>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</si>
  <si>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</si>
  <si>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</si>
  <si>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</si>
  <si>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</si>
  <si>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</si>
  <si>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</si>
  <si>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</si>
  <si>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</si>
  <si>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</si>
  <si>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</si>
  <si>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</si>
  <si>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</si>
  <si>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</si>
  <si>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</si>
  <si>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</si>
  <si>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</si>
  <si>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</si>
  <si>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</si>
  <si>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</si>
  <si>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</si>
  <si>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</si>
  <si>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</si>
  <si>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</si>
  <si>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</si>
  <si>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</si>
  <si>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</si>
  <si>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</si>
  <si>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</si>
  <si>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</si>
  <si>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</si>
  <si>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</si>
  <si>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</si>
  <si>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</si>
  <si>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XII.1. Rozwój systemu ratownictwa medycznego - Zwiększenie bezpieczeństwa zdrowotnego społeczeństwa poprzez przebudowę i doposażenie istniejącego Szpitalnego Oddziału Ratunkowego SPZZOZ w Gryficach</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</si>
  <si>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</si>
  <si>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</si>
  <si>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</si>
  <si>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</si>
  <si>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</si>
  <si>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</si>
  <si>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</si>
  <si>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</si>
  <si>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</si>
  <si>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</si>
  <si>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XII.1. Rozwój systemu ratownictwa medycznego - Rozbudowa i modernizacja Szpitala Śląskiego w Cieszynie - etap II - wyposażenie Szpitalnego Oddziału Ratunkowego</t>
  </si>
  <si>
    <t>Powiat Cieszyński</t>
  </si>
  <si>
    <t xml:space="preserve">Bobrecka 29 </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</si>
  <si>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</si>
  <si>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</si>
  <si>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</si>
  <si>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</si>
  <si>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</si>
  <si>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XII.1. Rozwój systemu ratownictwa medycznego - Remont drogi dojazdowej i doposażenie Szpitalnego Oddziału Ratunkowego zgodnie z Rozp. Min. Zdrowia z 15.03.07r. w Szpitalu Powiatowym w Chrzanowie</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</si>
  <si>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</si>
  <si>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</si>
  <si>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</si>
  <si>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</si>
  <si>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</si>
  <si>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</si>
  <si>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</si>
  <si>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</si>
  <si>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</si>
  <si>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</si>
  <si>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</si>
  <si>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</si>
  <si>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XII.1. Rozwój systemu ratownictwa medycznego - Przebudowa budynku Przychodni na Szpitalny Oddział Ratunkowy Zespołu Opieki Zdrowotnej w Bolesławcu</t>
  </si>
  <si>
    <t xml:space="preserve">Jeleniogórska 4 </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</si>
  <si>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</si>
  <si>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</si>
  <si>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</si>
  <si>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</si>
  <si>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</si>
  <si>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</si>
  <si>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</si>
  <si>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XII.1. Rozwój systemu ratownictwa medycznego - Poprawa jakości systemu ratownictwa medycznego poprzez doposażenie Szpitalnego Oddziału Ratunkowego w Wojewódzkim Szpitalu Zespolonym w Elblągu.</t>
  </si>
  <si>
    <t xml:space="preserve">Królewiecka 146 </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</si>
  <si>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</si>
  <si>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</si>
  <si>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</si>
  <si>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</si>
  <si>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</si>
  <si>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XII.1. Rozwój systemu ratownictwa medycznego - Dostosowanie Szpitalnego Oddziału Ratunkowego do wymaganych standardów poprzez zakup nowoczesnego sprzętu medycznego</t>
  </si>
  <si>
    <t xml:space="preserve">Ujejskiego 75 </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</si>
  <si>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</si>
  <si>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</si>
  <si>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</si>
  <si>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</si>
  <si>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</si>
  <si>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</si>
  <si>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</si>
  <si>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</si>
  <si>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</si>
  <si>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</si>
  <si>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</si>
  <si>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</si>
  <si>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</si>
  <si>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XII.1. Rozwój systemu ratownictwa medycznego - Zakup aparatury medycznej dla Szpitalnego Oddziału Ratunkowego Szpitala Wojewódzkiego w Gorzowie Wlkp.</t>
  </si>
  <si>
    <t>XII.1. Rozwój systemu ratownictwa medycznego - Rozbudowa i przebudowa Szpitalnego Oddziału Ratunkowego i Diagnostyki Obrazowej SPZOZ w Oławie</t>
  </si>
  <si>
    <t>Zespół Opieki Zdrowotnej w Oławie</t>
  </si>
  <si>
    <t>Oława</t>
  </si>
  <si>
    <t>55-200</t>
  </si>
  <si>
    <t xml:space="preserve">K.K.Baczyńskiego 1 </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</si>
  <si>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</si>
  <si>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</si>
  <si>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</si>
  <si>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</si>
  <si>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</si>
  <si>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XII.1. Rozwój systemu ratownictwa medycznego - Remont i przebudowa SOR i lądowiska oraz zakup wyposażenia medycznego SOR dla ZZOZ w Ostrowie Wlkp.</t>
  </si>
  <si>
    <t>Zespół Zakładów Opieki Zdrowotnej w Ostrowie Wielkopolskim</t>
  </si>
  <si>
    <t xml:space="preserve">Limanowskiego 20/22 </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</si>
  <si>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</si>
  <si>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</si>
  <si>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</si>
  <si>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</si>
  <si>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</si>
  <si>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</si>
  <si>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</si>
  <si>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</si>
  <si>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</si>
  <si>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</si>
  <si>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</si>
  <si>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</si>
  <si>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</si>
  <si>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</si>
  <si>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</si>
  <si>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XII.1. Rozwój systemu ratownictwa medycznego - Budowa lądowiska dla helikopterów w Regionalnym Szpitalu Specjalistycznym w Grudziądzu.</t>
  </si>
  <si>
    <t>Regionalny Szpital Specjalistyczny im. dr Władysława Biegańskiego</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</si>
  <si>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</si>
  <si>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</si>
  <si>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</si>
  <si>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</si>
  <si>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</si>
  <si>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</si>
  <si>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</si>
  <si>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XII.1. Rozwój systemu ratownictwa medycznego - Wyposażenie Szpitalnego Oddziału Ratunkowego w Wojewódzkim Szpitalu Specjalistycznym w Słupsku</t>
  </si>
  <si>
    <t>Samorząd Województwa Pomorskiego</t>
  </si>
  <si>
    <t>80-810</t>
  </si>
  <si>
    <t>Okopowa 21 27</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</si>
  <si>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</si>
  <si>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</si>
  <si>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</si>
  <si>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</si>
  <si>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</si>
  <si>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</si>
  <si>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</si>
  <si>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</si>
  <si>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</si>
  <si>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XII.1. Rozwój systemu ratownictwa medycznego - Poprawa infrastruktury oraz doposażenie w sprzęt medyczny SOR w Starogardzie Gdańskim w celu zwiększenia efektywności ratownictwa medycznego.</t>
  </si>
  <si>
    <t>Powiat Starogardzki</t>
  </si>
  <si>
    <t xml:space="preserve">Kościuszki 17 </t>
  </si>
  <si>
    <t>XII.1. Rozwój systemu ratownictwa medycznego - Przebudowa i wyposażenie Szpitalnego Oddziału Ratunkowego w Wojewódzkim Szpitalu Zespolonym w Płocku.</t>
  </si>
  <si>
    <t>Wojewódzki Szpital Zespolony</t>
  </si>
  <si>
    <t xml:space="preserve">Medyczna 19 </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</si>
  <si>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</si>
  <si>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</si>
  <si>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</si>
  <si>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</si>
  <si>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</si>
  <si>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</si>
  <si>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</si>
  <si>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</si>
  <si>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</si>
  <si>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</si>
  <si>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</si>
  <si>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XII.1. Rozwój systemu ratownictwa medycznego - Rozbudowa, modernizacja i doposażenie Szpitalnego Oddziału Ratunkowego.</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</si>
  <si>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</si>
  <si>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</si>
  <si>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XII.1. Rozwój systemu ratownictwa medycznego - Modernizacja i rozbudowa Szpitalnego Oddziału Ratunkowego w Szpitalu Wojewódzkim nr 2 w Rzeszowie</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</si>
  <si>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</si>
  <si>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</si>
  <si>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</si>
  <si>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</si>
  <si>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</si>
  <si>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</si>
  <si>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</si>
  <si>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</si>
  <si>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</si>
  <si>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</si>
  <si>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</si>
  <si>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</si>
  <si>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</si>
  <si>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XII.1. Rozwój systemu ratownictwa medycznego - Zwiększenie dostępu do świadczeń zdrowotnych przez doposażenie i modernizację infrastruktury szpitalnego oddziału ratunkowego w PS ZOZ w Inowrocławiu.</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</si>
  <si>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</si>
  <si>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</si>
  <si>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</si>
  <si>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</si>
  <si>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</si>
  <si>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</si>
  <si>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</si>
  <si>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</si>
  <si>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</si>
  <si>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</si>
  <si>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</si>
  <si>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</si>
  <si>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</si>
  <si>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</si>
  <si>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XII.1. Rozwój systemu ratownictwa medycznego - Zakup wyrobów medycznych do diagnostyki i terapii oraz budowa drogi między lądowiskiem a SOR-em w WSS im.M. Kopernika w Łodzi.</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</si>
  <si>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</si>
  <si>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</si>
  <si>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</si>
  <si>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</si>
  <si>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</si>
  <si>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</si>
  <si>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</si>
  <si>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</si>
  <si>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</si>
  <si>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</si>
  <si>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</si>
  <si>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</si>
  <si>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XII.1. Rozwój systemu ratownictwa medycznego - Utrzymanie zasady "ZŁOTEJ GODZINY" przez zakup sprzętu diagonostycznego i podtrzymującego życie dla SOR w Szpitalu Specjalistycznym w Gorlicach</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</si>
  <si>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</si>
  <si>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</si>
  <si>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</si>
  <si>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</si>
  <si>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</si>
  <si>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XII.1. Rozwój systemu ratownictwa medycznego - Rozbudowa i przebudowa Szpitala Powiatowego w Nowym Tomyślu - Szpitalny Oddział Ratunkowy z wyposażeniem</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</si>
  <si>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</si>
  <si>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</si>
  <si>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</si>
  <si>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</si>
  <si>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</si>
  <si>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</si>
  <si>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</si>
  <si>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</si>
  <si>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</si>
  <si>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XII.1. Rozwój systemu ratownictwa medycznego - Zakup sprzętu medycznego dla Wojewódzkiego Szpitala Zespolonego im. Ludwika Perzyny w Kaliszu celem doposażenia Szpitalnego Oddziału Ratunkowego.</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</si>
  <si>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</si>
  <si>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</si>
  <si>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</si>
  <si>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XII.1. Rozwój systemu ratownictwa medycznego - Przebudowa i doposażenie SOR SPSK Nr 4 w Lublinie celem podniesienia jakości i dostępności do świadczeń medycznych w stanach nagłego zagrożenia życia</t>
  </si>
  <si>
    <t xml:space="preserve">Jaczewskiego 8 </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</si>
  <si>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</si>
  <si>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</si>
  <si>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</si>
  <si>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</si>
  <si>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XII.1. Rozwój systemu ratownictwa medycznego - Poprawa dostępności do świadczeń zdrowotnych z zakresu ratownictwa medycznego poprzez modernizację Szpitalnego Oddziału Ratunkowego w SPZOZ w Sieradzu</t>
  </si>
  <si>
    <t xml:space="preserve">Armi Krajowej 7 </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</si>
  <si>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</si>
  <si>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</si>
  <si>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</si>
  <si>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</si>
  <si>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</si>
  <si>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Wojewódzki Szpital Specjalistyczny nr 5 im. "Św. Barbary"</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</si>
  <si>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</si>
  <si>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</si>
  <si>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</si>
  <si>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</si>
  <si>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</si>
  <si>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</si>
  <si>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</si>
  <si>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</si>
  <si>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</si>
  <si>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</si>
  <si>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</si>
  <si>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</si>
  <si>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</si>
  <si>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</si>
  <si>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</si>
  <si>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</si>
  <si>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</si>
  <si>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</si>
  <si>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</si>
  <si>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</si>
  <si>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</si>
  <si>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</si>
  <si>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</si>
  <si>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</si>
  <si>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</si>
  <si>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</si>
  <si>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</si>
  <si>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</si>
  <si>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</si>
  <si>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</si>
  <si>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</si>
  <si>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</si>
  <si>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</si>
  <si>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</si>
  <si>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</si>
  <si>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</si>
  <si>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XII.2. Inwestycje w infrastrukturę ochrony zdrowia o znaczeniu ponadregionalnym - Rozbudowa i doposażenie Samodzielnego Publicznego Szpitala Klinicznego im. Prof. Adama Grucy w celu poprawy jakości i dostępności udzielanych świadczeń zdrowotnych</t>
  </si>
  <si>
    <t>XII.2. Inwestycje w infrastrukturę ochrony zdrowia o znaczeniu ponadregionalnym - Wzrost jakości i dostępności świadczeń zdrowotnych 10 WSK z Polikliniką SPZOZ w Bydgoszczy poprzez zakup sprzętu medycznego dla intensywnej terapii.</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</si>
  <si>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</si>
  <si>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</si>
  <si>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</si>
  <si>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</si>
  <si>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</si>
  <si>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</si>
  <si>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</si>
  <si>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</si>
  <si>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</si>
  <si>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</si>
  <si>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</si>
  <si>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</si>
  <si>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</si>
  <si>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</si>
  <si>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</si>
  <si>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</si>
  <si>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</si>
  <si>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</si>
  <si>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</si>
  <si>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</si>
  <si>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</si>
  <si>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</si>
  <si>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</si>
  <si>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</si>
  <si>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XII.2. Inwestycje w infrastrukturę ochrony zdrowia o znaczeniu ponadregionalnym - Poprawa jakości diagnostyki obrazowej i leczenia poprzez wymianę systemu rezonansu magnetycznego w Wojskowym Instytucie Medycznym w Warszawie</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</si>
  <si>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</si>
  <si>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</si>
  <si>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</si>
  <si>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</si>
  <si>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XII.2. Inwestycje w infrastrukturę ochrony zdrowia o znaczeniu ponadregionalnym - Poprawa dostępu do usług medycznych o znaczeniu ponadregionalnym przez doposażenie Zakładu Radiologii UCK w Gdańsku w rezonans magnetyczny</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</si>
  <si>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</si>
  <si>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</si>
  <si>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</si>
  <si>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</si>
  <si>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</si>
  <si>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</si>
  <si>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</si>
  <si>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</si>
  <si>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</si>
  <si>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</si>
  <si>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</si>
  <si>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</si>
  <si>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</si>
  <si>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</si>
  <si>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</si>
  <si>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</si>
  <si>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</si>
  <si>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</si>
  <si>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</si>
  <si>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</si>
  <si>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</si>
  <si>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</si>
  <si>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</si>
  <si>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XII.2. Inwestycje w infrastrukturę ochrony zdrowia o znaczeniu ponadregionalnym - Zakup aparatury i sprzętu medycznego dla Zakładu Diagnostyki Laboratoryjnej i Immunologii Klinicznej Wieku Rozwojowego w SPDSK w Warszawie</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</si>
  <si>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</si>
  <si>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</si>
  <si>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</si>
  <si>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</si>
  <si>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XII.2. Inwestycje w infrastrukturę ochrony zdrowia o znaczeniu ponadregionalnym - Poprawa diagnostyki obrazowej w 4 Wojskowym Szpitalu Klinicznym we Wrocławiu.</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</si>
  <si>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</si>
  <si>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</si>
  <si>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</si>
  <si>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</si>
  <si>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</si>
  <si>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</si>
  <si>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</si>
  <si>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</si>
  <si>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</si>
  <si>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</si>
  <si>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</si>
  <si>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</si>
  <si>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</si>
  <si>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</si>
  <si>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</si>
  <si>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</si>
  <si>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</si>
  <si>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</si>
  <si>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</si>
  <si>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</si>
  <si>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</si>
  <si>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</si>
  <si>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</si>
  <si>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</si>
  <si>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</si>
  <si>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</si>
  <si>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</si>
  <si>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</si>
  <si>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</si>
  <si>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</si>
  <si>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</si>
  <si>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</si>
  <si>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</si>
  <si>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</si>
  <si>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</si>
  <si>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</si>
  <si>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</si>
  <si>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</si>
  <si>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</si>
  <si>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</si>
  <si>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XII.2. Inwestycje w infrastrukturę ochrony zdrowia o znaczeniu ponadregionalnym - Utworzenie Makroregionalnego Centrum Inwazyjnej Diagnostyki i Chirurgicznego Leczenia Raka Płuca w SPSK Nr 4 w Lublinie.</t>
  </si>
  <si>
    <t>XII.2. Inwestycje w infrastrukturę ochrony zdrowia o znaczeniu ponadregionalnym - Modernizacja Kliniki Pneumonologii, Onkologii i Alergologii w SPSK nr 4 w Lublinie celem zwiększenia skuteczności wczesnej diagnostyki raka płuca</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</si>
  <si>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</si>
  <si>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</si>
  <si>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</si>
  <si>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</si>
  <si>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</si>
  <si>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</si>
  <si>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XII.2. Inwestycje w infrastrukturę ochrony zdrowia o znaczeniu ponadregionalnym - Wzrost dostępności wysokospecjalistycznych świadczeń zdrowotnych przez wymianę aparatu rezonansu magnetycznego w Szpitalu Uniwersyteckim w Bydgoszczy.</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</si>
  <si>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</si>
  <si>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</si>
  <si>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</si>
  <si>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</si>
  <si>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</si>
  <si>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XII.2. Inwestycje w infrastrukturę ochrony zdrowia o znaczeniu ponadregionalnym - Poprawa jakości i dostępności usług medycznych poprzez zakup aparatury obrazowej i wyrobów medycznych dla Instytutu Kardiologii w Warszawie.</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</si>
  <si>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</si>
  <si>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</si>
  <si>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</si>
  <si>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</si>
  <si>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</si>
  <si>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</si>
  <si>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</si>
  <si>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</si>
  <si>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</si>
  <si>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</si>
  <si>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</si>
  <si>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XII.2. Inwestycje w infrastrukturę ochrony zdrowia o znaczeniu ponadregionalnym - Poprawa jakości świadczenia usług medycznych w zakresie chirurgii małoinwazyjnej w Klinice chirurgii gastroenterologicznej i transplantologii w CSK MSWiA w Warszawie.</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</si>
  <si>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</si>
  <si>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</si>
  <si>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</si>
  <si>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</si>
  <si>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</si>
  <si>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</si>
  <si>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</si>
  <si>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</si>
  <si>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XII.2. Inwestycje w infrastrukturę ochrony zdrowia o znaczeniu ponadregionalnym - Zakup i instalacja SPECT-CT oraz modernizacja ośrodka medycyny nuklearnej w Oddziale Klinicznym Endokrynologii Szpitala Uniwersyteckiego w Krakowie.</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</si>
  <si>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</si>
  <si>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</si>
  <si>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</si>
  <si>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</si>
  <si>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</si>
  <si>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</si>
  <si>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</si>
  <si>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XII.2. Inwestycje w infrastrukturę ochrony zdrowia o znaczeniu ponadregionalnym - Zakup aparatury obrazowej oraz wyrobów medycznych na potrzeby Pracowni Hemodynamiki i Diagnostyki Obrazowej SCCS w Zabrzu.</t>
  </si>
  <si>
    <t xml:space="preserve">M. Curie-Skłodowskiej 9 </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</si>
  <si>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</si>
  <si>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</si>
  <si>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</si>
  <si>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</si>
  <si>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</si>
  <si>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</si>
  <si>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</si>
  <si>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</si>
  <si>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XII.2. Inwestycje w infrastrukturę ochrony zdrowia o znaczeniu ponadregionalnym - Zakup specjalistycznego sprzętu medycznego na potrzeby Szpitala Uniwersyteckiego Nr 2 im. dr Jana Biziela w Bydgoszczy.</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</si>
  <si>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</si>
  <si>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</si>
  <si>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</si>
  <si>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</si>
  <si>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</si>
  <si>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</si>
  <si>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</si>
  <si>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</si>
  <si>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</si>
  <si>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</si>
  <si>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</si>
  <si>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</si>
  <si>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</si>
  <si>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</si>
  <si>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</si>
  <si>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</si>
  <si>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</si>
  <si>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</si>
  <si>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</si>
  <si>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</si>
  <si>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</si>
  <si>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</si>
  <si>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</si>
  <si>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</si>
  <si>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XII.2. Inwestycje w infrastrukturę ochrony zdrowia o znaczeniu ponadregionalnym - Podniesienie jakości wysokospecjalistycznych procedur medycznych dla pacjentów Szpitala MSWiA w Lublinie poprzez doposażenie pomieszczeń szpitalnych.</t>
  </si>
  <si>
    <t>XII.2. Inwestycje w infrastrukturę ochrony zdrowia o znaczeniu ponadregionalnym - Zakup aparatury obrazowej oraz dostosowanie infrastruktury technicznej w celu utworzenia Teleradiologicznego Centrum Diagnostycznego w WIM.</t>
  </si>
  <si>
    <t>Warszawa 44</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</si>
  <si>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</si>
  <si>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</si>
  <si>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</si>
  <si>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</si>
  <si>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</si>
  <si>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</si>
  <si>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</si>
  <si>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XII.2. Inwestycje w infrastrukturę ochrony zdrowia o znaczeniu ponadregionalnym - Opieka nad dzieckiem z niską wagą urodzeniową i wadami wrodzonymi w okresie przedporodowym, porodowym i poporodowym w ICZMP w Łodzi.</t>
  </si>
  <si>
    <t>XII.2. Inwestycje w infrastrukturę ochrony zdrowia o znaczeniu ponadregionalnym - Poprawa efektywności przyjęć oraz dostępności i jakości diagnostyki i terapii chorób płuc ( I etap) w Instytucie Gruźlicy i Chorób Płuc w Warszawie</t>
  </si>
  <si>
    <t>XII.2. Inwestycje w infrastrukturę ochrony zdrowia o znaczeniu ponadregionalnym - Zwiększenie dostępności i jakości diagnostycznych świadczeń zdrowotnych poprzez doposażenie Zakładu Diagnostyki Obrazowej ICZMP w Łodzi.</t>
  </si>
  <si>
    <t>XII.2. Inwestycje w infrastrukturę ochrony zdrowia o znaczeniu ponadregionalnym - Remont Bloku Operacyjnego "A" Instytutu Centrum Zdrowia Matki Polki w Łodzi wraz z zakupem nowoczesnego wyposażenia.</t>
  </si>
  <si>
    <t>XII.2. Inwestycje w infrastrukturę ochrony zdrowia o znaczeniu ponadregionalnym - Poprawa dostępności i jakości leczenia specjalistycznego poprzez stworzenie Centrum Diagnostyki i Leczenia Żylnej Choroby Zakrzepowo Zatorowej w Szpitalu Dzieciątka Jezus</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</si>
  <si>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</si>
  <si>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</si>
  <si>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</si>
  <si>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</si>
  <si>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</si>
  <si>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XII.2. Inwestycje w infrastrukturę ochrony zdrowia o znaczeniu ponadregionalnym - Przebudowa pomieszczeń parteru budynku SPSK 1 PUM dla Klinik: Anestezjologii i Intensywnej Terapii oraz Otolaryngologii i Onkologii Laryngologicznej</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</si>
  <si>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</si>
  <si>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</si>
  <si>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</si>
  <si>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</si>
  <si>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XII.2. Inwestycje w infrastrukturę ochrony zdrowia o znaczeniu ponadregionalnym - Poprawa jakości usług medycznych poprzez zakup angiografu wraz z adaptacją pomieszczeń dla Wojskowego Instytutu Medycznego w Warszawie</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</si>
  <si>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</si>
  <si>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</si>
  <si>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</si>
  <si>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</si>
  <si>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</si>
  <si>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XII.2. Inwestycje w infrastrukturę ochrony zdrowia o znaczeniu ponadregionalnym - Zakup urządzeń medycznych dla potrzeb SPCSK w Katowicach w celu poprawy jakości lecznictwa wysokospecjalistycznego OAiIT.</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</si>
  <si>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</si>
  <si>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</si>
  <si>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XII.2. Inwestycje w infrastrukturę ochrony zdrowia o znaczeniu ponadregionalnym - Podniesienie jakości i dostępności świadczeń zdrowotnych poprzez wymianę aparatury medycznej i modernizację klinik Instytutu Reumatologii w Warszawie.</t>
  </si>
  <si>
    <t>XII.2. Inwestycje w infrastrukturę ochrony zdrowia o znaczeniu ponadregionalnym - Podniesienie bezpieczeństwa diagnostyki obrazowej poprzez unowocześnienie aparatury medycznej w Zakładzie Radiologii USK w Białymstoku.</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</si>
  <si>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</si>
  <si>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</si>
  <si>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</si>
  <si>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</si>
  <si>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</si>
  <si>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</si>
  <si>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</si>
  <si>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</si>
  <si>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Wsparcie Szpitalnego Oddziału Ratunkowego ZOZ we Włoszczowie poprzez jego rozbudowę i dostosowanie do obowiązujących przepisów oraz budowę całodobowego lądowiska dla śmigłowców ratunkowych</t>
  </si>
  <si>
    <t>ZESPÓŁ OPIEKI ZDROWOTNEJ WE WŁOSZCZOWIE IM. JANA PAWŁA II</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</si>
  <si>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</si>
  <si>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</si>
  <si>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</si>
  <si>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</si>
  <si>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</si>
  <si>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</si>
  <si>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</si>
  <si>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</si>
  <si>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</si>
  <si>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</si>
  <si>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</si>
  <si>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</si>
  <si>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</si>
  <si>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</si>
  <si>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</si>
  <si>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</si>
  <si>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SZPITAL BIELAŃSKI IM.KS. JERZEGO POPIEŁUSZKI SPZOZ W WARSZAWIE</t>
  </si>
  <si>
    <t>SAMODZIELNY PUBLICZNY SZPITAL WOJEWÓDZKI IM. PAPIEŻA JANA PAWŁA II W ZAMOŚCIU</t>
  </si>
  <si>
    <t>SAMODZIELNY PUBLICZNY ZAKŁAD OPIEKI ZDROWOTNEJ W WIELUNIU</t>
  </si>
  <si>
    <t>ŁÓDZKIE</t>
  </si>
  <si>
    <t>Rozbudowa Szpitalnego Oddziału Ratunkowego w Miejskim Szpitalu Zespolonym w Częstochowie</t>
  </si>
  <si>
    <t>SAMODZIELNY PUBLICZNY ZAKŁAD OPIEKI ZDROWOTNEJ MIEJSKI SZPITAL ZESPOLONY W CZĘSTOCHOWIE</t>
  </si>
  <si>
    <t>ŚLĄSKIE</t>
  </si>
  <si>
    <t>Częstochowa</t>
  </si>
  <si>
    <t>42-200</t>
  </si>
  <si>
    <t>Mirowska 15</t>
  </si>
  <si>
    <t>ZESPÓŁ OPIEKI ZDROWOTNEJ W BOLESŁAWCU</t>
  </si>
  <si>
    <t>DOLNOŚLĄSKIE</t>
  </si>
  <si>
    <t>ZESPÓŁ ZAKŁADÓW OPIEKI ZDROWOTNEJ W OSTROWIE WIELKOPOLSKIM</t>
  </si>
  <si>
    <t>WIELKOPOLSKIE</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</si>
  <si>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</si>
  <si>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</si>
  <si>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</si>
  <si>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</si>
  <si>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</si>
  <si>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Przebudowa i rozbudowa SOR, budowa lądowiska wyniesionego.</t>
  </si>
  <si>
    <t>SPECJALISTYCZNE CENTRUM MEDYCZNE SPÓŁKA AKCYJNA W POLANICY-ZDRÓJ</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</si>
  <si>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</si>
  <si>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</si>
  <si>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</si>
  <si>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</si>
  <si>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</si>
  <si>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</si>
  <si>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</si>
  <si>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</si>
  <si>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</si>
  <si>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</si>
  <si>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</si>
  <si>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</si>
  <si>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Budowa lądowiska wyniesionego dla śmigłowców ratowniczych wraz z niezbędną infrastrukturą oraz zakup wyposażenia SOR-u na potrzeby ChCPiO im. dr Edwarda Hankego, przy ul. Władysława Truchana 7 w Chorzowie</t>
  </si>
  <si>
    <t>SAMODZIELNY PUBLICZNY ZAKŁAD OPIEKI ZDROWOTNEJ (SPZOZ) CHORZOWSKIE CENTRUM PEDIATRII I ONKOLOGII IM. DR E. HANKEGO</t>
  </si>
  <si>
    <t>Władysława Truchana 7</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</si>
  <si>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</si>
  <si>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</si>
  <si>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 xml:space="preserve">Zakres przedmiotowy projektu: 1) Roboty budowlane w obrębie SOR, 2) Przebudowa istniejącego lądowiska śmigłowców ratunkowych, 3) Zakup wyposażenia SOR. </t>
  </si>
  <si>
    <t>Budowa lądowiska i doposażenie w sprzęt medyczny Szpitalnego Oddziału Ratunkowego Szpitala Mrągowskiego Sp. z o.o. w obszarze działania Powiatu Mrągowskiego.</t>
  </si>
  <si>
    <t>SZPITAL MRĄGOWSKI IM. MICHAŁA KAJKI SP. Z O.O.</t>
  </si>
  <si>
    <t>Wolności 2</t>
  </si>
  <si>
    <t>W ramach projektu realizowane będą następujące zadania: - budowa lądowiska, - zakup wyposażenia dla SOR</t>
  </si>
  <si>
    <t>Poprawa bezpieczeństwa zdrowotnego poprzez budowę lądowiska szpitalnego oddziału ratunkowego szpitala powiatowego w Wołominie.</t>
  </si>
  <si>
    <t>SZPITAL POWIATOWY W WOŁOMINIE SAMODZIELNY ZESPÓŁ PUBLICZNYCH ZAKŁADÓW OPIEKI ZDROWOTNEJ</t>
  </si>
  <si>
    <t>Modernizacja i doposażenie Szpitalnego Oddziału Ratunkowego w Szpitalu Powiatowym im. E. Biernackiego w Mielcu.</t>
  </si>
  <si>
    <t>SZPITAL POWIATOWY IM. E. BIERNACKIEGO W MIELCU</t>
  </si>
  <si>
    <t>Dostosowanie infrastruktury ratownictwa medycznego SOR w SPZOZ w Kraśniku</t>
  </si>
  <si>
    <t>SZPITAL WOJEWÓDZKI W POZNANIU</t>
  </si>
  <si>
    <t>SAMODZIELNY PUBLICZNY ZAKŁAD OPIEKI ZDROWOTNEJ W GARWOLINIE</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</si>
  <si>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</si>
  <si>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</si>
  <si>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</si>
  <si>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</si>
  <si>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</si>
  <si>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</si>
  <si>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Modernizacja Szpitalnego Oddziału Ratunkowego WS SP ZOZ w Zgorzelcu poprzez wykonanie niezbędnych inwestycji infrastrukturalnych</t>
  </si>
  <si>
    <t>WIELOSPECJALISTYCZNY SZPITAL - SAMODZIELNY PUBLICZNY ZESPÓŁ OPIEKI ZDROWOTNEJ W ZGORZELCU</t>
  </si>
  <si>
    <t>Lubańska 11-12</t>
  </si>
  <si>
    <t>SZPITAL SPECJALISTYCZNY IM. F. CEYNOWY SP. Z O.O. W WEJHEROWIE</t>
  </si>
  <si>
    <t>POMORSKIE</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</si>
  <si>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</si>
  <si>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</si>
  <si>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</si>
  <si>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</si>
  <si>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</si>
  <si>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</si>
  <si>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</si>
  <si>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</si>
  <si>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</si>
  <si>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</si>
  <si>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</si>
  <si>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</si>
  <si>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</si>
  <si>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</si>
  <si>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</si>
  <si>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</si>
  <si>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</si>
  <si>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</si>
  <si>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</si>
  <si>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</si>
  <si>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</si>
  <si>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</si>
  <si>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</si>
  <si>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</si>
  <si>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</si>
  <si>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</si>
  <si>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</si>
  <si>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</si>
  <si>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Rozbudowa Infrastruktury Ratownictwa Medycznego Centrum Medycznego HCP w Poznaniu poprzez budowę budynku z lądowiskiem na dachu dla helikopterów LPR oraz modernizację SOR</t>
  </si>
  <si>
    <t>CENTRUM MEDYCZNE HCP SP. Z O.O.</t>
  </si>
  <si>
    <t>61-485</t>
  </si>
  <si>
    <t>28 Czerwca 1956 r. 194</t>
  </si>
  <si>
    <t>Projekt przewiduje modernizację SOR obejmującą m.in. doposażenie w aparaturę medyczną roboty budowlane w obrębie oddziału oraz budowę lądowiska dla śmigłowców LPR</t>
  </si>
  <si>
    <t>SZPITAL SPECJALISTYCZNY IM. LUDWIKA RYDYGIERA W KRAKOWIE</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</si>
  <si>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</si>
  <si>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</si>
  <si>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</si>
  <si>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</si>
  <si>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</si>
  <si>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NOWY SZPITAL SP. Z O.O.</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</si>
  <si>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</si>
  <si>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</si>
  <si>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</si>
  <si>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</si>
  <si>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</si>
  <si>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</si>
  <si>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Doposażenie Centrum Urazowego w Gdańsku w aparaturę medyczną</t>
  </si>
  <si>
    <t>UNIWERSYTECKIE CENTRUM KLINICZNE</t>
  </si>
  <si>
    <t>Dębinki 7</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</si>
  <si>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</si>
  <si>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</si>
  <si>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</si>
  <si>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</si>
  <si>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</si>
  <si>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</si>
  <si>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</si>
  <si>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Doposażenie Centrum Urazowego Uniwersyteckiego Szpitala Klinicznego w Białymstoku</t>
  </si>
  <si>
    <t>UNIWERSYTECKI SZPITAL KLINICZNY W BIAŁYMSTOKU</t>
  </si>
  <si>
    <t>Zakup i wdrożenie technologii NVG oraz modernizacja śmigłowców EC 135 z wersji P2+ do wersji P3</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</si>
  <si>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</si>
  <si>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</si>
  <si>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</si>
  <si>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</si>
  <si>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</si>
  <si>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budowa ośrodka diagnostyczno-terapeutycznego przy Centrum Onkologii w Gliwicach (rozbudowane zostaną Zakład Radiologii i Diagnostyki Obrazowej oraz Zakład Patologii Nowotworów) - zakup wyposażenia</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</si>
  <si>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</si>
  <si>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</si>
  <si>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</si>
  <si>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</si>
  <si>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</si>
  <si>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</si>
  <si>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</si>
  <si>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</si>
  <si>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</si>
  <si>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</si>
  <si>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</si>
  <si>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</si>
  <si>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</si>
  <si>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</si>
  <si>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</si>
  <si>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</si>
  <si>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</si>
  <si>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</si>
  <si>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</si>
  <si>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</si>
  <si>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</si>
  <si>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</si>
  <si>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</si>
  <si>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</si>
  <si>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</si>
  <si>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Gotowość organizacyjno-instytucjonalna projektu w obszarze zawierania umów.</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</si>
  <si>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</si>
  <si>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</si>
  <si>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</si>
  <si>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</si>
  <si>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</si>
  <si>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</si>
  <si>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</si>
  <si>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</si>
  <si>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</si>
  <si>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</si>
  <si>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</si>
  <si>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</si>
  <si>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</si>
  <si>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</si>
  <si>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</si>
  <si>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Ponadregionalność projektu</t>
  </si>
  <si>
    <t>Zgodność projektu ze Strategią Unii Europejskiej dla regionu Morza Bałtyckiego (SUE RMB)</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</si>
  <si>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</si>
  <si>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</si>
  <si>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</si>
  <si>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Kryteria premiują projekty zakładające działania, rozwiązania lub produkty innowacyjne.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</si>
  <si>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</si>
  <si>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</si>
  <si>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</si>
  <si>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Adekwatność działań do potrzeb</t>
  </si>
  <si>
    <t>formalne dla działania 9.2
(kryterium nr 15) - kryterium dostępu</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</si>
  <si>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(chyba,że spełniony jest warunek, o którym mowa w tirecie pierwszym) – dotyczy szpitali.</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</si>
  <si>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</si>
  <si>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</si>
  <si>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r>
      <t>Pozytywna rekomendacja Komitetu Sterującego ds. koordynacji interwencji EFSI w sektorze zdrowia</t>
    </r>
    <r>
      <rPr>
        <sz val="7"/>
        <color theme="1"/>
        <rFont val="Calibri"/>
        <family val="2"/>
        <charset val="238"/>
        <scheme val="minor"/>
      </rPr>
      <t xml:space="preserve"> 4 
4Dotyczy tylko projektów wybieranych do dofinansowania w trybie pozakonkursowym oraz projektów dotyczących utworzenia nowego ośrodka kardiochirurgicznego dla dzieci niezależnie od trybu wyboru projektu do realizacji.</t>
    </r>
  </si>
  <si>
    <t>formalne dla działania 9.2
(kryterium nr 12) - kryterium dostępu</t>
  </si>
  <si>
    <t>Efektywność kosztowa projektu (racjonalność i efektywność wydatków projektu)</t>
  </si>
  <si>
    <t>Zakres wsparcia</t>
  </si>
  <si>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</si>
  <si>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</si>
  <si>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</si>
  <si>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</si>
  <si>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r>
      <t>Badania kliniczne niekomercyjne</t>
    </r>
    <r>
      <rPr>
        <sz val="7"/>
        <color theme="1"/>
        <rFont val="Calibri"/>
        <family val="2"/>
        <charset val="238"/>
        <scheme val="minor"/>
      </rPr>
      <t xml:space="preserve"> 20      
20 Badania kliniczne niekomercyjne w rozumieniu art. 37ia ustawy z dnia 6 września 2001 r. Prawo farmaceutyczne (Dz. U. z 2008 r., nr 45, poz. 271 z późn. zm).</t>
    </r>
  </si>
  <si>
    <r>
      <t xml:space="preserve">Efektywność w wymiarze technicznym </t>
    </r>
    <r>
      <rPr>
        <sz val="7"/>
        <color theme="1"/>
        <rFont val="Calibri"/>
        <family val="2"/>
        <charset val="238"/>
        <scheme val="minor"/>
      </rPr>
      <t>21
21 Dane wyłącznie w odniesieniu do komórek organizacyjnych podmiotu leczniczego powiązanych z  projektem.</t>
    </r>
  </si>
  <si>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</si>
  <si>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</si>
  <si>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</si>
  <si>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</si>
  <si>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</si>
  <si>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</si>
  <si>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</si>
  <si>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</si>
  <si>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 xml:space="preserve">Efektywność ekonomiczna </t>
  </si>
  <si>
    <t>formalne dla działania 9.2
(kryterium nr 13)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</si>
  <si>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</si>
  <si>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r>
      <t xml:space="preserve">Kadra medyczna do obsługi wyrobów medycznych*            * </t>
    </r>
    <r>
      <rPr>
        <sz val="8"/>
        <color theme="1"/>
        <rFont val="Calibri"/>
        <family val="2"/>
        <charset val="238"/>
        <scheme val="minor"/>
      </rPr>
      <t>Dotyczy projektów zakładających zakup aparatury medycznej w zakresie rzeczowym projektu. Spełnienie tego warunku będzie elementem kontroli w czasie realizacji projektu oraz po zakończeniu jego realizacji w ramach tzw. kontroli trwałości.</t>
    </r>
  </si>
  <si>
    <r>
      <t xml:space="preserve">Infrastruktura techniczna na potrzeby aparatury medycznej*                                       </t>
    </r>
    <r>
      <rPr>
        <sz val="8"/>
        <color theme="1"/>
        <rFont val="Calibri"/>
        <family val="2"/>
        <charset val="238"/>
        <scheme val="minor"/>
      </rPr>
      <t>* Dotyczy projektów zakładających zakup aparatury medycznej w zakresie rzeczowym projektu. Spełnienie tego warunku będzie elementem kontroli w czasie realizacji projektu oraz po zakończeniu jego realizacji w ramach tzw. kontroli trwałośc</t>
    </r>
    <r>
      <rPr>
        <sz val="10"/>
        <color theme="1"/>
        <rFont val="Calibri"/>
        <family val="2"/>
        <charset val="238"/>
        <scheme val="minor"/>
      </rPr>
      <t>i.</t>
    </r>
  </si>
  <si>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</si>
  <si>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</si>
  <si>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</si>
  <si>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</si>
  <si>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</si>
  <si>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 xml:space="preserve">Doposażenie w sprzęt medyczny oraz infrastrukturę informatyczną ze szczególnym uwzględnieniem obszaru intensywnego nadzoru Szpitalnego Oddziału Ratunkowego Szpitala Specjalistycznego im. S. Żeromskiego w Krakowie </t>
  </si>
  <si>
    <t>SAMODZIELNY PUBLICZNY ZAKŁAD OPIEKI ZDROWOTNEJ W SIEMIATYCZACH</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</si>
  <si>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</si>
  <si>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</si>
  <si>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</si>
  <si>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</si>
  <si>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</si>
  <si>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Rozbudowa i doposażenie SPSZOZ „Zdroje” w Szczecinie celem utworzenia szpitalnego oddziału ratunkowego dla dzieci wraz z budową wyniesionego na dach lądowiska dla śmigłowców sanitarnych</t>
  </si>
  <si>
    <t>70-780</t>
  </si>
  <si>
    <t>SAMODZIELNY PUBLICZNY SZPITAL KLINICZNY NR 6 ŚLĄSKIEGO UNIWERSYTETU MEDYCZNEGO W KATOWICACH GÓRNOŚLĄSKIE CENTRUM ZDROWIA DZIECKA IM. JANA PAWŁA II</t>
  </si>
  <si>
    <t>Utworzenie Centrum Urazowego dla Dzieci w Górnośląskim Centrum Zdrowia Dziecka w Katowicach</t>
  </si>
  <si>
    <t>SZPITAL UNIWERSYTECKI NR 1 IM. DR. A. JURASZA W BYDGOSZCZY</t>
  </si>
  <si>
    <t>Doposażenie Centrum Urazowego funkcjonującego w ramach Szpitala Uniwersyteckiego nr 1 im. dr. A. Jurasza w Bydgoszczy</t>
  </si>
  <si>
    <t>UNIWERSYTECKI DZIECIĘCY SZPITAL KLINICZNY W BIAŁYMSTOKU IM. L. ZAMENHOFA</t>
  </si>
  <si>
    <t>Utworzenie Centrum Urazowego dla dzieci w Uniwersyteckim Dziecięcym Szpitalu Klinicznym w Białymstoku</t>
  </si>
  <si>
    <t>SZPITAL KIELECKI ŚW. ALEKSANDRA SP Z O. O.</t>
  </si>
  <si>
    <t>Rozbudowa i doposażenie Szpitala Kieleckiego św. Aleksandra w Kielcach wraz z budową lądowiska dla helikopterów celem utworzenia Szpitalnego oddziału ratunkowego</t>
  </si>
  <si>
    <t>25-316</t>
  </si>
  <si>
    <t>SAMODZIELNY PUBLICZNY ZAKŁAD OPIEKI ZDROWOTNEJ UNIWERSYTECKI SZPITAL KLINICZNY NR 1 IM. NORBERTA BARLICKIEGO UNIWERSYTETU MEDYCZNEGO W ŁODZI</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</si>
  <si>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</si>
  <si>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</si>
  <si>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</si>
  <si>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</si>
  <si>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</si>
  <si>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</si>
  <si>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</si>
  <si>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</si>
  <si>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Dostosowanie Klinicznego Szpitala Wojewódzkiego Nr 2 im. Św. Jadwigi Królowej w Rzeszowie na potrzeby funkcjonowania centrum urazowego</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</si>
  <si>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</si>
  <si>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</si>
  <si>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</si>
  <si>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Doposażenie w sprzęt medyczny centrum urazowego przy ul. Szwajcarskiej 3 w Poznaniu</t>
  </si>
  <si>
    <t>61-285</t>
  </si>
  <si>
    <t>SAMODZIELNY PUBLICZNY WOJEWÓDZKI SZPITAL CHIRURGII URAZOWEJ IM. DR. JANUSZA DAABA W PIEKARACH ŚLĄSKICH</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</si>
  <si>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</si>
  <si>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</si>
  <si>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</si>
  <si>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</si>
  <si>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</si>
  <si>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</si>
  <si>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</si>
  <si>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Daleka 11</t>
  </si>
  <si>
    <t>os. Na Skarpie 66</t>
  </si>
  <si>
    <t>Szpitalna 8</t>
  </si>
  <si>
    <t>Mączna 4</t>
  </si>
  <si>
    <t>Marii Curie Skłodowskiej 9</t>
  </si>
  <si>
    <t>Jerzego Waszyngtona 17</t>
  </si>
  <si>
    <t>Generała Tadeusza Kościuszki 22</t>
  </si>
  <si>
    <t>dr. Stefana Kopcińskiego 22</t>
  </si>
  <si>
    <t>Szpitalna 5</t>
  </si>
  <si>
    <t>Lwowska 60</t>
  </si>
  <si>
    <t>Pabianicka 62</t>
  </si>
  <si>
    <t>Szwajcarska 3</t>
  </si>
  <si>
    <t>Bytomska 62</t>
  </si>
  <si>
    <t>Szaserów 128</t>
  </si>
  <si>
    <t>KRYTERIA WYBORU PROJEKTÓW - Działanie 9.2  kryteria właściwe dla projektów z zakresu chorób układu krążenia, nowotworowych, układu kostno-stawow-mięśniowego, chorób układu oddechowego, ginekologii, położnictwa, neonatologii, pediatrii - dodatkowe formalne</t>
  </si>
  <si>
    <t xml:space="preserve">KRYTERIA WYBORU PROJEKTÓW - Działanie 9.2 kryteria merytoryczne I stopnia właściwe dla projektów z zakresu chorób układu krążenia, nowotworowych, układu kostno-stawow-mięśniowego, chorób układu oddechowego, ginekologii, położnictwa, neonatologii, pediatrii </t>
  </si>
  <si>
    <t>merytoryczne I stopnia dla działania 9.2
(kryterium nr 1) - kryterium premiujące - 6 pkt</t>
  </si>
  <si>
    <t>merytoryczne I stopnia dla działania 9.2
(kryterium nr 2.1.) - kryterium premiujące - 3 pkt</t>
  </si>
  <si>
    <t xml:space="preserve"> 3. 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</si>
  <si>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</si>
  <si>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Kryteria dotyczące oddziałów o charakterze zabiegowym premiują projekty dotyczące oddziałów, w których udział świadczeń zabiegowych w we wszystkich świadczeniach udzielanych na tym oddziale wynosi powyżej 75%.</t>
  </si>
  <si>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</si>
  <si>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Wykorzystanie zakupionych urządzeń w ramach AOS</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</si>
  <si>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</si>
  <si>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</si>
  <si>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</si>
  <si>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</si>
  <si>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</si>
  <si>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t>Wpływ projektu na poprawę szybkości i precyzji diagnostyki</t>
  </si>
  <si>
    <t xml:space="preserve">Adekwatność działań do potrzeb
</t>
  </si>
  <si>
    <t>Zgodnie z informacjami w arkuszu Informacje ogólne</t>
  </si>
  <si>
    <t>Planowana alokacja* [mln PLN]</t>
  </si>
  <si>
    <t>PLAN DZIAŁAŃ MINISTERSTWA ZDROWIA
W SEKTORZE ZDROWIA NA ROK 2018</t>
  </si>
  <si>
    <t>Utworzenie Pediatrycznego Centrum Urazowego oraz rozbudowa i remont Szpitalnego Oddziału Ratunkowego w Instytucie „Centrum Zdrowia Matki Polki” w Łodzi wraz z przebudową lądowiska dla śmigłowców i zakupem sprzętu medycznego na potrzeby Oddziału</t>
  </si>
  <si>
    <t>INSTYTUT &amp;QUOT;CENTRUM ZDROWIA MATKI POLKI&amp;QUOT;</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</si>
  <si>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</si>
  <si>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</si>
  <si>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Projekt obejmuje budowę całodobowego lądowiska dla śmigłowców ratunkowych wraz z niezbędną infrastrukturą towarzyszącą oraz zakup sprzętu i wyposażenia medycznego SOR, OAiIT.</t>
  </si>
  <si>
    <t xml:space="preserve">Doposażenie Działu Diagnostyki Obrazowej w sprzęt specjalistyczny w ramach funkcjonującego Centrum Urazowego w Wojewódzkim Szpitalu Specjalistycznym w Olsztynie </t>
  </si>
  <si>
    <t>WOJEWÓDZKI SZPITAL SPECJALISTYCZNY W OLSZTYNIE</t>
  </si>
  <si>
    <t>Żołnierska 18</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</si>
  <si>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</si>
  <si>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</si>
  <si>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</si>
  <si>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</si>
  <si>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Borowska 213</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</si>
  <si>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</si>
  <si>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</si>
  <si>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</si>
  <si>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</si>
  <si>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</si>
  <si>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t>
  </si>
  <si>
    <t>* kwoty w kol. wkład UE i wkład krajowy podano w zaokrągleniu do dwóch miejsc po przecinku</t>
  </si>
  <si>
    <t xml:space="preserve">Rozbudowa, przebudowa i doposażenie USK im. WAM - CSW w Łodzi celem utworzenia Szpitalnego Oddziału Ratunkowego z lądowiskiem dla helikopterów </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</si>
  <si>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</si>
  <si>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</si>
  <si>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</si>
  <si>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</si>
  <si>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</si>
  <si>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</si>
  <si>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Inwestycja w infrastrukturę Copernicus Podmiot Leczniczy Sp. z o.o. w celu osiągnięcia pełnej funkcjonalności Centrum Urazowego dla dzieci na bazie Szpitala im. Mikołaja Kopernika w Gdańsku.</t>
  </si>
  <si>
    <t>COPERNICUS PODMIOT LECZNICZY SP Z O.O.</t>
  </si>
  <si>
    <t>Nowe Ogrody 1-6</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</si>
  <si>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</si>
  <si>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</si>
  <si>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</si>
  <si>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</si>
  <si>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</si>
  <si>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</si>
  <si>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</si>
  <si>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</si>
  <si>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</si>
  <si>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</si>
  <si>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</si>
  <si>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</si>
  <si>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</si>
  <si>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KRYTERIA WYBORU PROJEKTÓW - Działanie 9.1  kryteria dodatkowe formalne</t>
  </si>
  <si>
    <t xml:space="preserve">Efektywność kosztowa projektu </t>
  </si>
  <si>
    <t>KRYTERIA WYBORU PROJEKTÓW - Działanie 9.1 kryteria merytoryczne I stopnia</t>
  </si>
  <si>
    <t>merytoryczne I stopnia dla działania 9.1
(kryterium nr 1) - kryterium premiujące - 6 pkt.</t>
  </si>
  <si>
    <t>Kształcenie</t>
  </si>
  <si>
    <t>merytoryczne I stopnia dla działania 9.1
(kryterium nr 2) - kryterium premiujące - 2 pkt.</t>
  </si>
  <si>
    <t>merytoryczne I stopnia dla działania 9.1
(kryterium nr 3.1.) - kryterium premiujące - 3 pkt.</t>
  </si>
  <si>
    <t>merytoryczne I stopnia dla działania 9.1
(kryterium nr 3.2.) - kryterium premiujące - 3 pkt.</t>
  </si>
  <si>
    <t>merytoryczne I stopnia dla działania 9.1
(kryterium nr 3.3.) - kryterium premiujące - 3 pkt.</t>
  </si>
  <si>
    <t>merytoryczne I stopnia dla działania 9.1
(kryterium nr 3.4.) - kryterium premiujące - 2 pkt.</t>
  </si>
  <si>
    <t>merytoryczne I stopnia dla działania 9.1
(kryterium nr 4) - kryterium premiujące - 2 pkt.</t>
  </si>
  <si>
    <t>Efektywność ekonomiczna</t>
  </si>
  <si>
    <t>merytoryczne I stopnia dla działania 9.1
(kryterium nr 5) - kryterium premiujące - 4 pkt.</t>
  </si>
  <si>
    <t>merytoryczne I stopnia dla działania 9.1
(kryterium nr 6) - kryterium premiujące - 1 pkt.</t>
  </si>
  <si>
    <t>merytoryczne I stopnia dla działania 9.1
(kryterium nr 7) - kryterium premiujące - 2 pkt.</t>
  </si>
  <si>
    <t>KRYTERIA WYBORU PROJEKTÓW - Działanie 9.1 kryteria właściwe dla projektów dot.  Utworzenia nowych szpitalnych oddziałów ratunkowych</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</si>
  <si>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</si>
  <si>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Liczba ludności przypadająca na Szpitalny
Oddział Ratunkowy</t>
  </si>
  <si>
    <t>formalne - nowe SOR
(kryterium nr 13) - kryterium dostępu</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</si>
  <si>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t>
  </si>
  <si>
    <t>Ujęcie Szpitalnego Oddziału Ratunkowego w
Wojewódzkim Planie Działania Systemu
Państwowe Ratownictwo Medyczne
zatwierdzonym przez Ministra Zdrowia oraz ogólnokrajowej mapie potrzeb w zakresie ratownictwa medycznego</t>
  </si>
  <si>
    <t>Odległość od najbliższego
szpitalnego oddziału
ratunkowego</t>
  </si>
  <si>
    <t>Odległość planowanego do utworzenia Szpitalnego Oddziału Ratunkowego mierzona po drogach do najbliżej położonego Szpitalnego Oddziału Ratunkowego w zależności od miasta, w którym się znajduje.</t>
  </si>
  <si>
    <t>Kompleksowość oferty
medycznej podmiotu
leczniczego</t>
  </si>
  <si>
    <t>Kryteria premiują projekty zakładające zwiększenie liczby stanowisk intensywnej terapii – dotyczy szpitali.</t>
  </si>
  <si>
    <t>Stanowiska intensywnej
terapii w SOR</t>
  </si>
  <si>
    <t>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</si>
  <si>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 xml:space="preserve"> Przeniesienie świadczeń opieki zdrowotnej udzielanych w SOR z poziomu lecznictwa szpitalnego na rzecz POZ i AOS jest niemożliwe z uwagi na zdefiniowane w ww. aktach prawnych wymogi niezbędne podczas udzielania przedmiotowych świadczeń.</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</si>
  <si>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</si>
  <si>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SOR udzielają pomocy ww. pacjentom niezależnie od realizacji działań konsolidacyjnych lub podjęcia inych form współpracy z podmiotami udzielajacymi świadczeń opieki zdrowotnej.</t>
  </si>
  <si>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</si>
  <si>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Kryterium nieuzasadnione ze względu na specyfikę SOR.</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</si>
  <si>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t>
  </si>
  <si>
    <t>merytoryczne I stopnia - nowe SOR
(kryterium nr 12) - kryterium premiujące - 4 pkt.</t>
  </si>
  <si>
    <t>Rozwiązania wpływające na szybkość udzielania pomocy medycznej poszkodowanym.</t>
  </si>
  <si>
    <t>merytoryczne I stopnia - nowe SOR
(kryterium nr 11) - kryterium premiujące - 4 pkt.</t>
  </si>
  <si>
    <t>Kryteria premiują projekty przyczyniające się do zwiększenia jakości lub dostępności do diagnozy i terapii pacjentów w warunkach ambulatoryjnych.</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</si>
  <si>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</si>
  <si>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Pozytywna rekomendacja Komitetu Sterującego ds. koordynacji interwencji EFSI w
sektorze zdrowia</t>
  </si>
  <si>
    <t>Lokalizacja i gotowość funkcjonowania
lądowiska/lotniska dla śmigłowców</t>
  </si>
  <si>
    <t>Kompleksowość projektu</t>
  </si>
  <si>
    <t>Lokalizacja
lądowiska/lotniska</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</si>
  <si>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</si>
  <si>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</si>
  <si>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</si>
  <si>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</si>
  <si>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 xml:space="preserve">PI 9a </t>
  </si>
  <si>
    <t>11-Wsparcie baz Lotniczego Pogotowia Ratunkowego (roboty budowlane, doposażenie oraz wyposażenie śmigłowców ratowniczych w sprzęt umożliwiający loty w trudnych warunkach atmosferycznych i w nocy)</t>
  </si>
  <si>
    <t>Ogólnokrajowa mapa potrzeb w zakresie ratownictwa medycznego - mapa Infrastruktura Systemu PRM oraz WPDSPRM.</t>
  </si>
  <si>
    <t>Wsparcie baz Lotniczego Pogotowia Ratunkowego (roboty budowlane, doposażenie) - etap 3</t>
  </si>
  <si>
    <t>IV kwartał 2020</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</si>
  <si>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</si>
  <si>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</si>
  <si>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</si>
  <si>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</si>
  <si>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</si>
  <si>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</si>
  <si>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
ZASADY OCENY KRYTERIUM
1 pkt – spełnienie co najmniej jednego z czterech warunków będzie skutkowało przyznaniem 1 punktu przy ocenie projektu. Bez względu na to czy projekt spełnia jedno, czy więcej z przedmiotowych warunków, otrzyma zawsze tę samą liczbę punktów:
1. przedsięwzięcie wynika ze strategii ponadregionalnej (tj. strategii przyjętej przez Radę Ministrów: Strategia rozwoju społeczno-gospodarczego Polski Wschodniej do 2020, Strategia Rozwoju Polski Południowej do roku 2020 Strategia Polski Zachodniej 2020, Strategia Rozwoju Polski Centralnej do roku 2020 z perspektywą 2030)
lub
2. projekt realizowany jest w partnerstwie z podmiotem z przynajmniej jednego innego województwa objętego strategią ponadregionalną. Partnerstwo rozumiane jest zgodnie z art. 33 ustawy z dnia 11 lipca 2014 r. o zasadach realizacji programów w zakresie polityki spójności finansowanych w perspektywie finansowej 2014-2020 (Dz. U. 2014 poz. 1146).;
lub
3. Projekt realizowany jest na terenie więcej niż jednego województwa, przy czym co najmniej jedno z województw objęte jest strategią ponadregionalną oraz jest zgodny z celami strategii ponadregionalnej,
lub
4. Projekt jest komplementarny z projektem wynikającym ze strategii ponadregionalnej
WAGA: 1</t>
  </si>
  <si>
    <t>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ZASADY OCENY KRYTERIUM
Ocena zgodnie z następującą punktacją:
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WAGA: 1</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</si>
  <si>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</si>
  <si>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</si>
  <si>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</si>
  <si>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</si>
  <si>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</si>
  <si>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Sytuacja finansowa potencjalnego beneficjenta/operatora (wnioskodawcy) nie zagraża realizacji i utrzymaniu rezultatów projektu, potwierdzone, wiarygodne źródła współfinansowania projektu co najmniej w okresie trwałości projektu.
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</si>
  <si>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</si>
  <si>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</si>
  <si>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</si>
  <si>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</si>
  <si>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dodatkowe formalne dla działania 9.1
(kryterium nr 8)</t>
  </si>
  <si>
    <t xml:space="preserve">Wydatki są racjonalne, tzn. oparte na wiarygodnych źródłach, tj.
- w zakresie robót budowlanych – kosztorys inwestorski oparty o aktualny cennik dostępny na rynku dotyczący cen w budownictwie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
</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</si>
  <si>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</si>
  <si>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</si>
  <si>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</si>
  <si>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</si>
  <si>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</si>
  <si>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</si>
  <si>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</si>
  <si>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1) - kryterium premiujące - 1 pkt.</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</si>
  <si>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</si>
  <si>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</si>
  <si>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</si>
  <si>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</si>
  <si>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</si>
  <si>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</si>
  <si>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</si>
  <si>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</si>
  <si>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</si>
  <si>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</si>
  <si>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</si>
  <si>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</si>
  <si>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</si>
  <si>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formalne - nowe SOR
(kryterium nr 9) - kryterium dostępu</t>
  </si>
  <si>
    <t>Liczba ludności przypadająca na Centrum Urazowe</t>
  </si>
  <si>
    <t>formalne dla działania 9.2
(kryterium nr 9) - kryterium dostępu</t>
  </si>
  <si>
    <t>KRYTERIA WYBORU PROJEKTÓW - Działanie 9.1 kryteria właściwe dla projektów dot.  utworzenia nowych centrów urazowych</t>
  </si>
  <si>
    <t xml:space="preserve">Projekt jest realizowany wyłącznie w podmiocie posiadającym umowę o udzielanie świadczeń opieki zdrowotnej ze środków publicznych w zakresie zbieżnym z zakresem projektu, a w przypadku projektB7:E11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 </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</si>
  <si>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/Zgodnie z pkt I.4 projekt jest zgodny z właściwą mapą potrzeb zdrowotnych. Zgodność z właściwą mapą potrzeb zdrowotnych oceniana jest przez Komisję Oceny Projektów na podstawie uzasadnienia wnioskodawcy zawartego we wniosku o dofinansowanie oraz OCI.</t>
  </si>
  <si>
    <t>Ujęcie Centrum Urazowego w Wojewódzkim Planie Działania Systemu Państwowe
Ratownictwo Medyczne zatwierdzonym przez
Ministra Zdrowia oraz ogólnokrajowej mapie
potrzeb w zakresie ratownictwa medycznego</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</si>
  <si>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t>
  </si>
  <si>
    <t>formalne - nowe CU
(kryterium nr 14) - kryterium dostępu</t>
  </si>
  <si>
    <t>Kompleksowość oferty medycznej podmiotu leczniczego</t>
  </si>
  <si>
    <t xml:space="preserve">Kryteria premiują projekty zakładające doposażenie lub modernizację infrastruktury Oddziału/ów Anestezjologii i Intensywnej Terapii w celu zwiększenia jakości i bezpieczeństwa realizowanych świadczeń – dotyczy szpitali.
</t>
  </si>
  <si>
    <t>Stanowiska intensywnej
terapii w oddziałach
Anestezjologii i Intensywnej
Terapii</t>
  </si>
  <si>
    <t xml:space="preserve">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</si>
  <si>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</si>
  <si>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Kryteria premiują projekty realizowane przez podmioty posiadające zatwierdzony przez podmiot tworzący program restrukturyzacji, zawierający działania prowadzące do poprawy ich efektywności – dotyczy szpitali.</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</si>
  <si>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</si>
  <si>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t>formalne - nowe CU
(kryterium nr 10) - kryterium dostępu</t>
  </si>
  <si>
    <t>formalne - nowe CU
(kryterium nr 9) - kryterium dostępu</t>
  </si>
  <si>
    <t>formalne - nowe CU
(kryterium nr 11) - kryterium dostępu</t>
  </si>
  <si>
    <t>formalne - nowe CU
(kryterium nr 12) - kryterium dostępu</t>
  </si>
  <si>
    <t>formalne - nowe CU
(kryterium nr 13) - kryterium dostępu</t>
  </si>
  <si>
    <t>merytoryczne I stopnia - nowe CU
(kryterium nr 8) - kryterium premiujące- 13 pkt.</t>
  </si>
  <si>
    <t>merytoryczne I stopnia - nowe CU
(kryterium nr 11)  - kryterium premiujące - 3 pkt.</t>
  </si>
  <si>
    <t>merytoryczne I stopnia - nowe CU
(kryterium nr 12) - kryterium premiujące - 4 pkt.</t>
  </si>
  <si>
    <t>merytoryczne I stopnia - nowe CU
(kryterium nr 10) - kryterium premiujące - 4 pkt.</t>
  </si>
  <si>
    <t>formalne dla działania 9.2
(kryterium nr 8) - kryterium dostępu</t>
  </si>
  <si>
    <t>formalne dla działania 9.2
(kryterium nr 10.1-10.2) - kryterium dostępu</t>
  </si>
  <si>
    <t>formalne dla działania 9.2
(kryterium nr 11) - kryterium dostępu</t>
  </si>
  <si>
    <t>Inwestycja posiada pozytywną opinię o celowości inwestycji (dalej: OCI), o której mowa w ustawie o świadczeniach opieki zdrowotnej finansowanych ze środków publicznych.
Istnieje możliwość poprawy/uzupełnienia projektu w zakresie niniejszego kryterium na etapie oceny spełnienia kryteriów wyboru (zgodnie z art. 45 ust 3 ustawy wdrożeniowej).</t>
  </si>
  <si>
    <t>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Istnieje możliwość poprawy/uzupełnienia projektu w zakresie niniejszego kryterium na etapie oceny spełnienia kryteriów wyboru (zgodnie z art. 45 ust 3 ustawy wdrożeniowej).</t>
  </si>
  <si>
    <t>formalne dla działania 9.2
(kryterium nr 12.7) - kryterium dostępu</t>
  </si>
  <si>
    <t>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</si>
  <si>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12.6) - kryterium dostępu</t>
  </si>
  <si>
    <r>
      <t xml:space="preserve"> Projekty dotyczące oddziałów o charakterze zabiegowym</t>
    </r>
    <r>
      <rPr>
        <sz val="6"/>
        <color theme="1"/>
        <rFont val="Calibri"/>
        <family val="2"/>
        <charset val="238"/>
        <scheme val="minor"/>
      </rPr>
      <t>15</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Istnieje możliwość poprawy/uzupełnienia projektu w zakresie niniejszego kryterium na etapie oceny spełnienia kryteriów wyboru (zgodnie z art. 45 ust 3 ustawy wdrożeniowej).
</t>
    </r>
    <r>
      <rPr>
        <sz val="7"/>
        <color theme="1"/>
        <rFont val="Calibri"/>
        <family val="2"/>
        <charset val="238"/>
        <scheme val="minor"/>
      </rPr>
      <t xml:space="preserve">15 Dotyczy projektów przewidujących w zakresie wsparcia oddziały o charakterze zabiegowym zgodnie z danymi dostępnymi na platformie danych Baza Analiz Systemowych i Wdrożeniowych.
</t>
    </r>
  </si>
  <si>
    <t>Wnioskodawca dysponuje lub najpóźniej w dniu zakończenia okresu kwalifikowalności wydatków określonego w umowie o dofinansowanie projektu będzie dysponował kadrą medyczną odpowiednio wykwalifikowaną do obsługi wyrobów medycznych objętych projektem.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</si>
  <si>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Istnieje możliwość poprawy/uzupełnienia projektu w zakresie niniejszego kryterium na etapie oceny spełnienia kryteriów wyboru (zgodnie z art. 45 ust 3 ustawy wdrożeniowej).</t>
  </si>
  <si>
    <t>formalne dla działania 9.2
(kryterium nr 14) - kryterium dostępu</t>
  </si>
  <si>
    <t>Projekt uzyskał pozytywną rekomendację Komitetu Sterującego ds. koordynacji interwencji EFSI w sektorze zdrowia wyrażoną we właściwej uchwale (dotyczy tylko projektów wybieranych do dofinansowania w trybie pozakonkursowym oraz projektów dotyczących utworzenia nowego ośrodka kardiochirurgicznego dla dzieci niezależnie od trybu wyboru projektu do realizacji).
Istnieje możliwość poprawy/uzupełnienia projektu w zakresie niniejszego kryterium na etapie oceny spełnienia kryteriów wyboru (zgodnie z art. 45 ust 3 ustawy wdrożeniowej).</t>
  </si>
  <si>
    <t>Wydatki są racjonalne, tzn. oparte na wiarygodnych źródłach, tj.
- w zakresie robót budowlanych – kosztorys inwestorski oparty o aktualny cennik dostępny na rynku dotyczący cen w budownictwie
-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t>
  </si>
  <si>
    <t>Projekt nie wspiera dużych instytucji udzielających świadczeń opiekuńczych i pielęgnacyjnych zdefiniowanych w polskim prawie, dostarczających usług opieki dedykowanych dla osób niepełnosprawnych, dzieci, osób starszych i niepełnosprawnych umysłowo.
Istnieje możliwość poprawy/uzupełnienia projektu w zakresie niniejszego kryterium na etapie oceny spełnienia kryteriów wyboru (zgodnie z art. 45 ust 3 ustawy wdrożeniowej).</t>
  </si>
  <si>
    <t>Projekt uzyskał pozytywną rekomendację Komitetu Sterującego ds. koordynacji interwencji EFSI w sektorze zdrowia wyrażoną we właściwej uchwale.
Istnieje możliwość poprawy/uzupełnienia projektu w zakresie niniejszego kryterium na etapie oceny spełnienia kryteriów wyboru (zgodnie z art. 45 ust 3 ustawy wdrożeniowej).</t>
  </si>
  <si>
    <t>Centrum Urazowe zabezpieczy, w zakresie świadczeń zdrowotnych, o których mowa w art. 39c ust. 1 ustawy z dnia 8 września 2006 r. o Państwowym Ratownictwie Medycznym populację nie mniejszą niż 1 mln mieszkańców, zamieszkującą obszar pozwalający na dotarcie z miejsca zdarzenia do centrum urazowego w ciągu 1,5 godziny.
Istnieje możliwość poprawy/uzupełnienia projektu w zakresie niniejszego kryterium na etapie oceny spełnienia kryteriów wyboru (zgodnie z art. 45 ust 3 ustawy wdrożeniowej).</t>
  </si>
  <si>
    <t>Centrum Urazowe ujęte jest jako planowane do utworzenia w Wojewódzkim Planie Działania Systemu, o którym mowa w art. 21 ust. 1 ustawy z dnia 8 września 2006 r. o Państwowym Ratownictwie Medycznym oraz ogólnokrajowej mapie potrzeb w zakresie ratownictwa medycznego.
Istnieje możliwość poprawy/uzupełnienia projektu w zakresie niniejszego kryterium na etapie oceny spełnienia kryteriów wyboru (zgodnie z art. 45 ust 3 ustawy wdrożeniowej).</t>
  </si>
  <si>
    <t>Podmiot leczniczy będzie udzielał świadczeń opieki zdrowotnej na podstawie umowy zawartej z
Dyrektorem oddziału wojewódzkiego NFZ o udzielanie świadczeń opieki zdrowotnej w zakresie
leczenia szpitalnego w oddziałach wchodzących w skład Centrum Urazowego najpóźniej w kolejnym
okresie kontraktowania świadczeń po zakończeniu realizacji projektu. Minimalne wymagania dotyczące zasobów kadrowych i niezbęndej infrastruktury technicznej są jednym z  warunków, które musi spełnić świadczeniodawca aby zawrzeć umowę z NFZ o udzielanie świadczeń w rodzaju leczenie szpitalne (szczegółowe warunki zawierania umów określone zostały w Zarządzeniu nr 110/2015/BP Prezesa Narodowego Funduszu Zdrowia z dnia 31 grudnia 2015 r. w sprawie ogłoszenia jednolitego tekstu zarządzenia Prezesa Narodowego Funduszu Zdrowia w sprawie określenia warunków zawierania i realizacji umów w rodzaju: leczenie szpitalne). Zgodnie z ustawą  dnia 8 września 2006 r. o Państwowym Ratownictwie Medycznym (Dz. U. Nr 191, poz. 1410, z późn. zm.) centrum urazowe zapewnia działanie w swojej strukturze specjalistycznych oddziałów zabiegowych i pracowni diagnostycznych a) oddziału anestezjologii i intensywnej terapii, zapewniającego gotowość co najmniej dwóch stanowisk intensywnej terapii do udzielania świadczeń zdrowotnych pacjentowi urazowemu, b) bloku operacyjnego, zapewniającego stałą gotowość co najmniej jednej sali operacyjnej do udzielania świadczeń zdrowotnych pacjentowi urazowemu, c) pracowni endoskopii diagnostycznej i zabiegowej, czynnej całą dobę, d) oddziałów, w szczególności: chirurgii ogólnej lub obrażeń wielonarządowych, ortopedii i traumatologii narządu ruchu, neurochirurgii lub chirurgii ogólnej z profilem neurotraumatologii, chirurgii naczyń lub chirurgii ogólnej z profilem chirurgii naczyń.
Istnieje możliwość poprawy/uzupełnienia projektu w zakresie niniejszego kryterium na etapie oceny spełnienia kryteriów wyboru (zgodnie z art. 45 ust 3 ustawy wdrożeniowej).</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</si>
  <si>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będzie zgodna z ustawą z dnia 8 września 2006 r. o Państwowym Ratownictwie Medycznym i warunki techniczne będą zgodne z Rozporządzeniem Ministra Zdrowia z dnia 3 listopada 2011 roku w sprawie Szpitalnego Oddziału Ratunkowego, lub będzie posiadał umowę z innym podmiotem na korzystanie z najbliższego lądowiska/lotniska zarejestrowanego do realizacji operacji w dzień i w nocy przez 7 dni w tygodniu, wpisanego do ewidencji lotnisk/lądowisk prowadzonej przez Prezesa ULC oraz Instrukcji Operacyjnej Lotniczego Pogotowia Ratunkowego, którego lokalizacja będzie zgodna z ustawą z dnia 8 września 2006 r. o Państwowym Ratownictwie Medycznym i warunki techniczne będą zgodne z Rozporządzeniem Ministra Zdrowia z dnia 3 listopada 2011 roku w sprawie Szpitalnego Oddziału Ratunkowego.
Istnieje możliwość poprawy/uzupełnienia projektu w zakresie niniejszego kryterium na etapie oceny spełnienia kryteriów wyboru (zgodnie z art. 45 ust 3 ustawy wdrożeniowej).</t>
  </si>
  <si>
    <t>Zakres projektu uwzględnia wszystkie niezbędne do wykonania prace. Po zrealizowaniu projektu
Centrum Urazowe osiągnie pełną funkcjonalność (będzie spełniało wymagania określone w ustawie z
dnia 8 września 2006 roku o Państwowym Ratownictwie Medycznym oraz rozporządzeniu Ministra
Zdrowia z dnia 18 czerwca 2010 roku w sprawie centrum urazowego).
Istnieje możliwość poprawy/uzupełnienia projektu w zakresie niniejszego kryterium na etapie oceny spełnienia kryteriów wyboru (zgodnie z art. 45 ust 3 ustawy wdrożeniowej).</t>
  </si>
  <si>
    <r>
      <t xml:space="preserve">Posiadanie przez podmiot leczniczy akredytacji wydanej na podstawie ustawy z dnia 6 listopada 2008 r. o akredytacji w ochronie zdrowia(dalej: akredytacji) lub jest w okresie przygotowawczym do przeprowadzenia wizyty akredytacyjnej </t>
    </r>
    <r>
      <rPr>
        <i/>
        <sz val="7"/>
        <color theme="1"/>
        <rFont val="Calibri"/>
        <family val="2"/>
        <charset val="238"/>
        <scheme val="minor"/>
      </rPr>
      <t>17</t>
    </r>
    <r>
      <rPr>
        <i/>
        <sz val="10"/>
        <color theme="1"/>
        <rFont val="Calibri"/>
        <family val="2"/>
        <charset val="238"/>
        <scheme val="minor"/>
      </rPr>
      <t xml:space="preserve">  lub posiada certyfikat normy EN 15224 – Usługi Ochrony Zdrowia – System Zarządzania Jakością.  
Istnieje możliwość poprawy/uzupełnienia projektu w zakresie niniejszego kryterium na etapie oceny spełnienia kryteriów wyboru (zgodnie z art. 45 ust 3 ustawy wdrożeniowej).
</t>
    </r>
    <r>
      <rPr>
        <i/>
        <sz val="7"/>
        <color theme="1"/>
        <rFont val="Calibri"/>
        <family val="2"/>
        <charset val="238"/>
        <scheme val="minor"/>
      </rPr>
      <t>17 Okres przygotowawczy rozpoczyna się od daty podpisania umowy w zakresie przeprowadzenia przeglądu akredytacyjnego przez podmiot leczniczy.</t>
    </r>
  </si>
  <si>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</si>
  <si>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płynności.
Istnieje możliwość poprawy/uzupełnienia projektu w zakresie niniejszego kryterium na etapie oceny spełnienia kryteriów wyboru (zgodnie z art. 45 ust 3 ustawy wdrożeniowej).</t>
  </si>
  <si>
    <t>W ramach kryterium badaniu będzie podlegał wskaźnik zadłużenia wymagalnego.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</si>
  <si>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</si>
  <si>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merytoryczne I stopnia dla działania 9.2
(kryterium nr 3) - kryterium premiujące - 8 pkt</t>
  </si>
  <si>
    <t>merytoryczne I stopnia dla działania 9.2
(kryterium nr 2.4.) - kryterium premiujące - 2 pkt</t>
  </si>
  <si>
    <t>merytoryczne I stopnia dla działania 9.2
(kryterium nr 2.3.) - kryterium premiujące - 3 pkt</t>
  </si>
  <si>
    <t>merytoryczne I stopnia dla działania 9.2
(kryterium nr 2.2.) - kryterium premiujące - 3 pkt</t>
  </si>
  <si>
    <r>
      <t xml:space="preserve">Przedstawienie przez wnioskodawcę zatwierdzonego przez podmiot tworzący programu restrukturyzacji </t>
    </r>
    <r>
      <rPr>
        <i/>
        <sz val="7"/>
        <color theme="1"/>
        <rFont val="Calibri"/>
        <family val="2"/>
        <charset val="238"/>
        <scheme val="minor"/>
      </rPr>
      <t>18</t>
    </r>
    <r>
      <rPr>
        <i/>
        <sz val="10"/>
        <color theme="1"/>
        <rFont val="Calibri"/>
        <family val="2"/>
        <charset val="238"/>
        <scheme val="minor"/>
      </rPr>
      <t xml:space="preserve"> podmiotu leczniczego zawierającego działania prowadzące do poprawy jego efektywności.
Istnieje możliwość poprawy/uzupełnienia projektu w zakresie niniejszego kryterium na etapie oceny spełnienia kryteriów wyboru (zgodnie z art. 45 ust 3 ustawy wdrożeniowej).
</t>
    </r>
    <r>
      <rPr>
        <i/>
        <sz val="7"/>
        <color theme="1"/>
        <rFont val="Calibri"/>
        <family val="2"/>
        <charset val="238"/>
        <scheme val="minor"/>
      </rPr>
      <t>18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</si>
  <si>
    <t>merytoryczne I stopnia dla działania 9.2
(kryterium nr 4.1.) - kryterium premiujące - 2 pkt</t>
  </si>
  <si>
    <t>merytoryczne I stopnia dla działania 9.2
(kryterium nr 4.2.) - kryterium premiujące - 4 pkt</t>
  </si>
  <si>
    <t>merytoryczne I stopnia dla działania 9.2
(kryterium nr 5) - kryterium premiujące - 4 pkt</t>
  </si>
  <si>
    <t xml:space="preserve">merytoryczne I stopnia dla działania 9.2
(kryterium nr 6) - kryterium premiujące - 1 pkt
</t>
  </si>
  <si>
    <t>merytoryczne I stopnia dla działania 9.2
(kryterium nr 7) - kryterium premiujące - 6 pkt</t>
  </si>
  <si>
    <t>merytoryczne I stopnia dla działania 9.2
(kryterium nr 8) - kryterium premiujące - 2 pkt</t>
  </si>
  <si>
    <t>merytoryczne I stopnia dla działania 9.2
(kryterium nr 10.1.-10.3.) - kryterium premiujące - 8 pkt</t>
  </si>
  <si>
    <t>merytoryczne I stopnia dla działania 9.2
(kryterium nr 10.4) - kryterium premiujące - 2 pkt</t>
  </si>
  <si>
    <t>merytoryczne I stopnia dla działania 9.2
(kryterium nr 10.5) - kryterium premiujące - 4 pkt</t>
  </si>
  <si>
    <t>merytoryczne I stopnia dla działania 9.2
(kryterium nr 12) - kryterium premiujące - 4 pkt</t>
  </si>
  <si>
    <t>merytoryczne I stopnia dla działania 9.2
(kryterium nr 13) - kryterium premiujące - 2 pkt</t>
  </si>
  <si>
    <t>merytoryczne I stopnia dla działania 9.2
(kryterium nr 14) - kryterium premiujące - 2 pkt</t>
  </si>
  <si>
    <t>merytoryczne I stopnia dla działania 9.2
(kryterium nr 15) - kryterium premiujące - 1 pkt</t>
  </si>
  <si>
    <t>merytoryczne I stopnia dla działania 9.2
(kryterium nr 16) - kryterium premiujące - 2 pkt</t>
  </si>
  <si>
    <t>merytoryczne I stopnia dla działania 9.2
(kryterium nr 9) - kryterium premiujące - 3 pkt</t>
  </si>
  <si>
    <t>merytoryczne I stopnia dla działania 9.2
(kryterium nr 11) - kryterium premiujące - 2 pkt</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</si>
  <si>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
Istnieje możliwość poprawy/uzupełnienia projektu w zakresie niniejszego kryterium na etapie oceny spełnienia kryteriów wyboru (zgodnie z art. 45 ust 3 ustawy wdrożeniowej).</t>
  </si>
  <si>
    <t>Posiadanie przez podmiot leczniczy informatycznych systemów szpitalnych.
Istnieje możliwość poprawy/uzupełnienia projektu w zakresie niniejszego kryterium na etapie oceny spełnienia kryteriów wyboru (zgodnie z art. 45 ust 3 ustawy wdrożeniowej).</t>
  </si>
  <si>
    <t xml:space="preserve">Realizowanie przez podmiot leczniczy badań klinicznych niekomercyjnych.                  
Istnieje możliwość poprawy/uzupełnienia projektu w zakresie niniejszego kryterium na etapie oceny spełnienia kryteriów wyboru (zgodnie z art. 45 ust 3 ustawy wdrożeniowej).                                                                                                      </t>
  </si>
  <si>
    <t>Poziom wykorzystania (obłożenie) łóżek w oddziałach lub innych jednostkach organizacyjnych objętych zakresem projektu (dane za rok poprzedzający rok złożenia wniosku o dofinansowanie).
Istnieje możliwość poprawy/uzupełnienia projektu w zakresie niniejszego kryterium na etapie oceny spełnienia kryteriów wyboru (zgodnie z art. 45 ust 3 ustawy wdrożeniowej).</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</si>
  <si>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</si>
  <si>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r>
      <t xml:space="preserve">Uwzględnienie w projekcie  działań mających na celu modernizację lub doposażenie Bloku Operacyjnego (dalej: BO) </t>
    </r>
    <r>
      <rPr>
        <i/>
        <sz val="7"/>
        <color theme="1"/>
        <rFont val="Calibri"/>
        <family val="2"/>
        <charset val="238"/>
        <scheme val="minor"/>
      </rPr>
      <t xml:space="preserve">22 </t>
    </r>
    <r>
      <rPr>
        <i/>
        <sz val="10"/>
        <color theme="1"/>
        <rFont val="Calibri"/>
        <family val="2"/>
        <charset val="238"/>
        <scheme val="minor"/>
      </rPr>
      <t xml:space="preserve">  w celu poprawy bezpieczeństwa i jakości świadczeń opieki zdrowotnej/Uwzględnienie w projekcie działań mających na celu modernizację lub doposażenie  Oddziału/ów Anestezjologii i Intensywnej Terapii (dalej: OAiT) </t>
    </r>
    <r>
      <rPr>
        <i/>
        <sz val="7"/>
        <color theme="1"/>
        <rFont val="Calibri"/>
        <family val="2"/>
        <charset val="238"/>
        <scheme val="minor"/>
      </rPr>
      <t>23</t>
    </r>
    <r>
      <rPr>
        <i/>
        <sz val="10"/>
        <color theme="1"/>
        <rFont val="Calibri"/>
        <family val="2"/>
        <charset val="238"/>
        <scheme val="minor"/>
      </rPr>
      <t xml:space="preserve">   w celu poprawy bezpieczeństwa i jakości świadczeń opieki zdrowotnej/Uwzględnienie w projekcie działań mających na celu zwiększenie liczby stanowisk intensywnej terapii w OAiT
Istnieje możliwość poprawy/uzupełnienia projektu w zakresie niniejszego kryterium na etapie oceny spełnienia kryteriów wyboru (zgodnie z art. 45 ust 3 ustawy wdrożeniowej).
</t>
    </r>
    <r>
      <rPr>
        <i/>
        <sz val="7"/>
        <color theme="1"/>
        <rFont val="Calibri"/>
        <family val="2"/>
        <charset val="238"/>
        <scheme val="minor"/>
      </rPr>
      <t>22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23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</si>
  <si>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r>
      <t xml:space="preserve">Udział świadczeń zabiegowych w stosunku do wszystkich świadczeń udzielanych na oddziale o charakterze zabiegowym </t>
    </r>
    <r>
      <rPr>
        <i/>
        <sz val="7"/>
        <color theme="1"/>
        <rFont val="Calibri"/>
        <family val="2"/>
        <charset val="238"/>
        <scheme val="minor"/>
      </rPr>
      <t>24, 25,</t>
    </r>
    <r>
      <rPr>
        <i/>
        <sz val="10"/>
        <color theme="1"/>
        <rFont val="Calibri"/>
        <family val="2"/>
        <charset val="238"/>
        <scheme val="minor"/>
      </rPr>
      <t xml:space="preserve"> objętym zakresem wsparcia</t>
    </r>
    <r>
      <rPr>
        <i/>
        <sz val="7"/>
        <color theme="1"/>
        <rFont val="Calibri"/>
        <family val="2"/>
        <charset val="238"/>
        <scheme val="minor"/>
      </rPr>
      <t xml:space="preserve"> 26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24   Zgodnie z danymi dostępnymi na platformie danych Baza Analiz Systemowych i Wdrożeniowych.
25 Wg danych za rok poprzedzający rok składania wniosku o dofinansowanie.
26 Dotyczy projektów uwzględniających w zakresie projektu oddziały o charakterze zabiegowym.
</t>
    </r>
  </si>
  <si>
    <r>
      <t>Podmiot leczniczy udziela świadczeń opieki zdrowotnej w ramach modelu opieki koordynowanej</t>
    </r>
    <r>
      <rPr>
        <i/>
        <sz val="7"/>
        <color theme="1"/>
        <rFont val="Calibri"/>
        <family val="2"/>
        <charset val="238"/>
        <scheme val="minor"/>
      </rPr>
      <t xml:space="preserve">.19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19 Rozumianej zgodnie z definicją opieki koordynowanej zawartej w Podrozdziale 6.3.2.3 Krajowych ram strategicznych. Policy paper dla ochrony zdrowia na lata 2014-2020 (str. 191).</t>
    </r>
  </si>
  <si>
    <r>
      <t xml:space="preserve">Udział przyjęć w trybie nagłym w stosunku do wszystkich przyjęć na oddziałach o charakterze zachowawczym </t>
    </r>
    <r>
      <rPr>
        <i/>
        <sz val="7"/>
        <color theme="1"/>
        <rFont val="Calibri"/>
        <family val="2"/>
        <charset val="238"/>
        <scheme val="minor"/>
      </rPr>
      <t xml:space="preserve">24, 25 </t>
    </r>
    <r>
      <rPr>
        <i/>
        <sz val="10"/>
        <color theme="1"/>
        <rFont val="Calibri"/>
        <family val="2"/>
        <charset val="238"/>
        <scheme val="minor"/>
      </rPr>
      <t xml:space="preserve">, objętym zakresem wsparcia </t>
    </r>
    <r>
      <rPr>
        <i/>
        <sz val="7"/>
        <rFont val="Calibri"/>
        <family val="2"/>
        <charset val="238"/>
        <scheme val="minor"/>
      </rPr>
      <t xml:space="preserve">27
</t>
    </r>
    <r>
      <rPr>
        <i/>
        <sz val="10"/>
        <rFont val="Calibri"/>
        <family val="2"/>
        <charset val="238"/>
        <scheme val="minor"/>
      </rPr>
      <t>Istnieje możliwość poprawy/uzupełnienia projektu w zakresie niniejszego kryterium na etapie oceny spełnienia kryteriów wyboru (zgodnie z art. 45 ust 3 ustawy wdrożeniowej).</t>
    </r>
    <r>
      <rPr>
        <i/>
        <sz val="7"/>
        <rFont val="Calibri"/>
        <family val="2"/>
        <charset val="238"/>
        <scheme val="minor"/>
      </rPr>
      <t xml:space="preserve">
24   Zgodnie z danymi dostępnymi na platformie danych Baza Analiz Systemowych i Wdrożeniowych.
25 Wg danych za rok poprzedzający rok składania wniosku o dofinansowanie.
27 Dotyczy projektów uwzględniających w zakresie projektu oddziały o charakterze zachowawczym.</t>
    </r>
  </si>
  <si>
    <t xml:space="preserve">Wykorzystywanie urządzeń zakupionych w ramach projektu do świadczenia usług w ramach Ambulatoryjnej Opieki Specjalistycznej.
Istnieje możliwość poprawy/uzupełnienia projektu w zakresie niniejszego kryterium na etapie oceny spełnienia kryteriów wyboru (zgodnie z art. 45 ust 3 ustawy wdrożeniowej).
</t>
  </si>
  <si>
    <r>
      <t xml:space="preserve">Realizacja projektu przyczynia się do koncentracji wykonywania zabiegów kompleksowych </t>
    </r>
    <r>
      <rPr>
        <i/>
        <sz val="7"/>
        <color theme="1"/>
        <rFont val="Calibri"/>
        <family val="2"/>
        <charset val="238"/>
        <scheme val="minor"/>
      </rPr>
      <t xml:space="preserve">32, 33.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32 Zabiegi kompleksowe – typ zabiegów zdefiniowanych zgodnie z grupami wyróżnionymi w ramach Jednorodnych Grup Pacjentów. Zgodnie z wykazem zabiegów określonym na platformie danych Baza Analiz Systemowych i Wdrożeniowych.
33 Dotyczy projektów uwzględniających w zakresie projektu oddziały o charakterze zabiegowym.</t>
    </r>
  </si>
  <si>
    <r>
      <t xml:space="preserve">Wpływ realizacji projektu na skrócenie średniego czasu hospitalizacji  </t>
    </r>
    <r>
      <rPr>
        <i/>
        <sz val="7"/>
        <color theme="1"/>
        <rFont val="Calibri"/>
        <family val="2"/>
        <charset val="238"/>
        <scheme val="minor"/>
      </rPr>
      <t xml:space="preserve">34 </t>
    </r>
    <r>
      <rPr>
        <i/>
        <sz val="10"/>
        <color theme="1"/>
        <rFont val="Calibri"/>
        <family val="2"/>
        <charset val="238"/>
        <scheme val="minor"/>
      </rPr>
      <t xml:space="preserve">na oddziałach lub innych jednostkach organizacyjnych szpitala objętych zakresem projektu w drugim roku po zakończeniu realizacji projektu w stosunku do roku bazowego (rok poprzedzający rok złożenia wniosku o dofinansowanie).
Istnieje możliwość poprawy/uzupełnienia projektu w zakresie niniejszego kryterium na etapie oceny spełnienia kryteriów wyboru (zgodnie z art. 45 ust 3 ustawy wdrożeniowej).
</t>
    </r>
    <r>
      <rPr>
        <i/>
        <sz val="7"/>
        <color theme="1"/>
        <rFont val="Calibri"/>
        <family val="2"/>
        <charset val="238"/>
        <scheme val="minor"/>
      </rPr>
      <t>34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</si>
  <si>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t>Wpływ realizacji projektu na spadek ryzyka wystąpienia zakażeń szpitalnych na oddziałach lub innych jednostkach organizacyjnych szpitala objętych zakresem projektu w stosunku do roku bazowego (rok poprzedzający rok złożenia wniosku o dofinansowanie).
Istnieje możliwość poprawy/uzupełnienia projektu w zakresie niniejszego kryterium na etapie oceny spełnienia kryteriów wyboru (zgodnie z art. 45 ust 3 ustawy wdrożeniowej).</t>
  </si>
  <si>
    <t>Wnioskodawca udziela lub będzie udzielał najpóźniej po zrealizowaniu projektu świadczeń zdrowotnych przy użyciu narzędzi telemedycznych  w ramach oddziałów lub jednostek organizacyjnych szpitala objętych zakresem projektu w celu poprawy jakości i trafności wdrażanych metod leczenia.
Istnieje możliwość poprawy/uzupełnienia projektu w zakresie niniejszego kryterium na etapie oceny spełnienia kryteriów wyboru (zgodnie z art. 45 ust 3 ustawy wdrożeniowej).</t>
  </si>
  <si>
    <r>
      <t xml:space="preserve">23.1 Wnioskodawca zapewnia lub będzie zapewniał w wyniku realizacji projektu </t>
    </r>
    <r>
      <rPr>
        <sz val="6"/>
        <color theme="1"/>
        <rFont val="Calibri"/>
        <family val="2"/>
        <charset val="238"/>
        <scheme val="minor"/>
      </rPr>
      <t>42</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6"/>
        <color theme="1"/>
        <rFont val="Calibri"/>
        <family val="2"/>
        <charset val="238"/>
        <scheme val="minor"/>
      </rPr>
      <t xml:space="preserve">43.
</t>
    </r>
    <r>
      <rPr>
        <sz val="10"/>
        <color theme="1"/>
        <rFont val="Calibri"/>
        <family val="2"/>
        <charset val="238"/>
        <scheme val="minor"/>
      </rPr>
      <t xml:space="preserve">Istnieje możliwość poprawy/uzupełnienia projektu w zakresie niniejszego kryterium na etapie oceny spełnienia kryteriów wyboru (zgodnie z art. 45 ust 3 ustawy wdrożeniowej).
</t>
    </r>
    <r>
      <rPr>
        <sz val="7"/>
        <color theme="1"/>
        <rFont val="Calibri"/>
        <family val="2"/>
        <charset val="238"/>
        <scheme val="minor"/>
      </rPr>
      <t>42 Spełnienie tego warunku będzie elementem kontroli w czasie realizacji projektu oraz po zakończeniu jego realizacji w ramach tzw. kontroli trwałości
43 Spełnienie tego warunku będzie elementem kontroli w czasie realizacji projektu oraz po zakończeniu jego realizacji w ramach tzw. kontroli trwałości.</t>
    </r>
  </si>
  <si>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</si>
  <si>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Uwzględnienie w projekcie wymiany przestarzałych urządzeń na nowe, szybsze lub bardziej precyzyjne wyroby medyczne.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</si>
  <si>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t>
  </si>
  <si>
    <t>Sprawdzane jest, w jakim stopniu  projekt jest zgodny lub komplementarny z celami Strategii Unii Europejskiej dla regionu Morza Bałtyckiego.
Istnieje możliwość poprawy/uzupełnienia projektu w zakresie niniejszego kryterium na etapie oceny spełnienia kryteriów wyboru (zgodnie z art. 45 ust 3 ustawy wdrożeniowej).</t>
  </si>
  <si>
    <t>merytoryczne I stopnia dla działania 9.2
(kryterium nr 24) - kryterium premiujące - 1 pkt</t>
  </si>
  <si>
    <t>merytoryczne I stopnia dla działania 9.2
(kryterium nr 25) - kryterium premiujące - 2 pkt</t>
  </si>
  <si>
    <t>Dostępność do świadczeń</t>
  </si>
  <si>
    <r>
      <t xml:space="preserve">Ujęcie w zakresie projektu działań realizowanych w oddziałach neonatologicznych zlokalizowanych w podmiotach wysokospecjalistycznych </t>
    </r>
    <r>
      <rPr>
        <i/>
        <sz val="7"/>
        <color theme="1"/>
        <rFont val="Calibri"/>
        <family val="2"/>
        <charset val="238"/>
        <scheme val="minor"/>
      </rPr>
      <t>44</t>
    </r>
    <r>
      <rPr>
        <i/>
        <sz val="10"/>
        <color theme="1"/>
        <rFont val="Calibri"/>
        <family val="2"/>
        <charset val="238"/>
        <scheme val="minor"/>
      </rPr>
      <t>.</t>
    </r>
    <r>
      <rPr>
        <i/>
        <sz val="8"/>
        <color theme="1"/>
        <rFont val="Calibri"/>
        <family val="2"/>
        <charset val="238"/>
        <scheme val="minor"/>
      </rPr>
      <t xml:space="preserve"> </t>
    </r>
    <r>
      <rPr>
        <i/>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i/>
        <sz val="7"/>
        <color theme="1"/>
        <rFont val="Calibri"/>
        <family val="2"/>
        <charset val="238"/>
        <scheme val="minor"/>
      </rPr>
      <t>44 Kryterium stosuje się wyłącznie w przypadku projektów w zakresie ginekologii, położnictwa, neonatologii, pediatrii oraz innych oddziałów zajmujących się leczeniem dzieci.</t>
    </r>
  </si>
  <si>
    <t>merytoryczne I stopnia dla działania 9.2
(kryterium nr 22.2) - kryterium premiujące - 3 pkt</t>
  </si>
  <si>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7"/>
        <color theme="1"/>
        <rFont val="Calibri"/>
        <family val="2"/>
        <charset val="238"/>
        <scheme val="minor"/>
      </rPr>
      <t>9</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7"/>
        <color theme="1"/>
        <rFont val="Calibri"/>
        <family val="2"/>
        <charset val="238"/>
        <scheme val="minor"/>
      </rPr>
      <t>10</t>
    </r>
    <r>
      <rPr>
        <sz val="10"/>
        <color theme="1"/>
        <rFont val="Calibri"/>
        <family val="2"/>
        <charset val="238"/>
        <scheme val="minor"/>
      </rPr>
      <t xml:space="preserve">  budowy nowego obiektu; 
•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Istnieje możliwość poprawy/uzupełnienia projektu w zakresie niniejszego kryterium na etapie oceny spełnienia kryteriów wyboru (zgodnie z art. 45 ust 3 ustawy wdrożeniowej).
</t>
    </r>
    <r>
      <rPr>
        <sz val="7"/>
        <color theme="1"/>
        <rFont val="Calibri"/>
        <family val="2"/>
        <charset val="238"/>
        <scheme val="minor"/>
      </rPr>
      <t>9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10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t>
    </r>
  </si>
  <si>
    <r>
      <t>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5</t>
    </r>
    <r>
      <rPr>
        <sz val="10"/>
        <color theme="1"/>
        <rFont val="Calibri"/>
        <family val="2"/>
        <charset val="238"/>
        <scheme val="minor"/>
      </rPr>
      <t xml:space="preserve"> /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 </t>
    </r>
    <r>
      <rPr>
        <sz val="7"/>
        <color theme="1"/>
        <rFont val="Calibri"/>
        <family val="2"/>
        <charset val="238"/>
        <scheme val="minor"/>
      </rPr>
      <t>6</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5 W przypadku projektów, w ramach których nie przewiduje się zwiększenia zakresu udzielania świadczeń opieki zdrowotnej. Spełnienie tego warunku będzie elementem kontroli w czasie realizacji projektu oraz po zakończeniu jego realizacji w ramach tzw. kontroli trwałości.
 6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r>
      <rPr>
        <sz val="10"/>
        <color theme="1"/>
        <rFont val="Calibri"/>
        <family val="2"/>
        <charset val="238"/>
        <scheme val="minor"/>
      </rPr>
      <t>.</t>
    </r>
  </si>
  <si>
    <r>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</si>
  <si>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</si>
  <si>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2017 r. poz. 1405 z późn.zm);
- ustawą z dnia 27 kwietnia 2001 r. Prawo ochrony środowiska (t.j. Dz.U. z 2017 r. poz. 519 z poźn.zm);
- ustawą z dnia 16 kwietnia 2004 r. o ochronie przyrody (t.j. Dz.U. z 2016 r. poz. 2134 z późn.zm);
- ustawą z dnia 18 lipca 2001 r. Prawo wodne (t.j. Dz.U. z 2017 r. poz. 1121 z późn.zm).
UWAGA: Obowiązuje tylko do końca 2017 roku.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</si>
  <si>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</si>
  <si>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Posiadanie przez podmiot leczniczy akredytacji wydanej na podstawie ustawy z dnia 6 listopada 2008 r. o akredytacji w ochronie zdrowia (dalej: akredytacji) lub jest w okresie przygotowawczym do przeprowadzenia wizyty akredytacyjnej  lub posiada certyfikat normy EN 15224 – Usługi Ochrony Zdrowia – System Zarządzania Jakością (dalej: certyfikat).
Istnieje możliwość poprawy/uzupełnienia projektu w zakresie niniejszego kryterium na etapie oceny spełnienia kryteriów wyboru (zgodnie z art. 45 ust 3 ustawy wdrożeniowej).</t>
  </si>
  <si>
    <t>Podmiot leczniczy uczestniczy w kształceniu przeddyplomowym i podyplomowym kadr systemu Państwowego Ratownictwa Medycznego.
Istnieje możliwość poprawy/uzupełnienia projektu w zakresie niniejszego kryterium na etapie oceny spełnienia kryteriów wyboru (zgodnie z art. 45 ust 3 ustawy wdrożeniowej).</t>
  </si>
  <si>
    <t>Podmiot leczniczy, w którym znajduje się Centrum Urazowe udziela stacjonarnych świadczeń opieki zdrowotnej finansowanych ześrodków publicznych w rodzaju leczenie szpitalne w następujących zakresach: neurologia, neurologia dziecięca, chirurgia szczękowo-twarzowa, chirurgia szczękowo-twarzowa dla dzieci, neonatologia, kardiochirurgia. kardiochirurgia dziecięca, torakochirurgia, oksygenacja hiperbaryczna, chirurgia dziecięca, ginekologia, urologia, replantacja.
Istnieje możliwość poprawy/uzupełnienia projektu w zakresie niniejszego kryterium na etapie oceny spełnienia kryteriów wyboru (zgodnie z art. 45 ust 3 ustawy wdrożeniowej).</t>
  </si>
  <si>
    <t>Docelowa liczba stanowisk intensywnej terapii w oddziałach Anestezjologii i Intensywnej Terapii.
Istnieje możliwość poprawy/uzupełnienia projektu w zakresie niniejszego kryterium na etapie oceny spełnienia kryteriów wyboru (zgodnie z art. 45 ust 3 ustawy wdrożeniowej).</t>
  </si>
  <si>
    <t>Docelowa liczba stanowisk intensywnej terapii w obszarze wstępnej intensywnej terapii w SOR.
Istnieje możliwość poprawy/uzupełnienia projektu w zakresie niniejszego kryterium na etapie oceny spełnienia kryteriów wyboru (zgodnie z art. 45 ust 3 ustawy wdrożeniowej).</t>
  </si>
  <si>
    <t>Podmiot leczniczy posiada możliwość odbioru danych medycznych pacjenta transmitowanych ze środków transportu sanitarnego.
Istnieje możliwość poprawy/uzupełnienia projektu w zakresie niniejszego kryterium na etapie oceny spełnienia kryteriów wyboru (zgodnie z art. 45 ust 3 ustawy wdrożeniowej).</t>
  </si>
  <si>
    <t>formalne dla działania 9.2
(kryterium nr 12.4, 12.5) - kryterium dostępu</t>
  </si>
  <si>
    <r>
      <t xml:space="preserve">1. Projekty dotyczące oddziałów o charakterze położniczym mogą być realizowane wyłącznie . przez podmioty:
a) które zgodnie z prognozą zapotrzebowania na placówki położnicze przedstawioną w mapie potrzeb w zakresie ciąży, porodu i połogu oraz opieki nad noworodkiem wykazują potencjał na przeprowadzenie minimum 400 porodów w 2020 r. lub
b) których funkcjonowanie jest niezbędne dla zapewnienia szybkiego dostępu do świadczeń położniczych, tj. które jako jedyne zapewniają świadczenia w promieniu 40 km lub
c) które w wyniku realizacji projektu będą przeprowadzać 400 porodów i jednocześnie zmiana udziału porodów powikłanych wśród wszystkich porodów będzie nie większa niż zmiana ogólnopolska.
Istnieje możliwość poprawy/uzupełnienia projektu w zakresie niniejszego kryterium na etapie oceny spełnienia kryteriów wyboru (zgodnie z art. 45 ust 3 ustawy wdrożeniowej).
2. Projekty dotyczące oddziałów pediatrycznych </t>
    </r>
    <r>
      <rPr>
        <sz val="7"/>
        <color theme="1"/>
        <rFont val="Calibri"/>
        <family val="2"/>
        <charset val="238"/>
        <scheme val="minor"/>
      </rPr>
      <t>54</t>
    </r>
    <r>
      <rPr>
        <sz val="10"/>
        <color theme="1"/>
        <rFont val="Calibri"/>
        <family val="2"/>
        <charset val="238"/>
        <scheme val="minor"/>
      </rPr>
      <t xml:space="preserve"> mogą być realizowane wyłącznie przez podmioty, które sprawozdały co najmniej 700 </t>
    </r>
    <r>
      <rPr>
        <sz val="7"/>
        <color theme="1"/>
        <rFont val="Calibri"/>
        <family val="2"/>
        <charset val="238"/>
        <scheme val="minor"/>
      </rPr>
      <t>55</t>
    </r>
    <r>
      <rPr>
        <sz val="10"/>
        <color theme="1"/>
        <rFont val="Calibri"/>
        <family val="2"/>
        <charset val="238"/>
        <scheme val="minor"/>
      </rPr>
      <t xml:space="preserve"> hospitalizacji na oddziale pediatrycznym </t>
    </r>
    <r>
      <rPr>
        <sz val="7"/>
        <color theme="1"/>
        <rFont val="Calibri"/>
        <family val="2"/>
        <charset val="238"/>
        <scheme val="minor"/>
      </rPr>
      <t>56</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sz val="7"/>
        <color theme="1"/>
        <rFont val="Calibri"/>
        <family val="2"/>
        <charset val="238"/>
        <scheme val="minor"/>
      </rPr>
      <t>54 VIII część kodu resortowego: 4401
55 Wg danych za rok poprzedzający rok złożenia wniosku o dofinansowanie.
56 VIII część kodu resortowego: 4401</t>
    </r>
    <r>
      <rPr>
        <sz val="10"/>
        <color theme="1"/>
        <rFont val="Calibri"/>
        <family val="2"/>
        <charset val="238"/>
        <scheme val="minor"/>
      </rPr>
      <t xml:space="preserve">
</t>
    </r>
  </si>
  <si>
    <r>
      <t xml:space="preserve">Projekty dotyczące oddziałów o charakterze położniczym mogą być realizowane wyłącznie przez podmioty: i) które zgodnie z prognozą zapotrzebowania na placówki położnicze przedstawioną w mapie potrzeb w zakresie ciąży, porodu i połogu oraz opieki nad noworodkiem wykazują potencjał na przeprowadzenie minimum 400 porodów w 2020 r., lub ii) których funkcjonowanie jest niezbędne dla zapewnienia szybkiego dostępu do świadczeń położniczych, tj. które jako jedyne zapewniają świadczenia w promieniu 40 km lub iii) które w wyniku realizacji projektu będą przeprowadzać 400 porodów i jednocześnie zmiana udziału porodów powikłanych wśród wszystkich porodów będzie nie większa niż zmiana ogólnopolska. 
Projekty dotyczące oddziałów pediatrycznych </t>
    </r>
    <r>
      <rPr>
        <sz val="7"/>
        <color theme="1"/>
        <rFont val="Calibri"/>
        <family val="2"/>
        <charset val="238"/>
        <scheme val="minor"/>
      </rPr>
      <t>8</t>
    </r>
    <r>
      <rPr>
        <sz val="10"/>
        <color theme="1"/>
        <rFont val="Calibri"/>
        <family val="2"/>
        <charset val="238"/>
        <scheme val="minor"/>
      </rPr>
      <t xml:space="preserve"> mogą być realizowane wyłącznie przez podmioty, które sprawozdały co najmniej 700 hospitalizacji na oddziale pediatrycznym </t>
    </r>
    <r>
      <rPr>
        <sz val="7"/>
        <color theme="1"/>
        <rFont val="Calibri"/>
        <family val="2"/>
        <charset val="238"/>
        <scheme val="minor"/>
      </rPr>
      <t>9</t>
    </r>
    <r>
      <rPr>
        <sz val="10"/>
        <color theme="1"/>
        <rFont val="Calibri"/>
        <family val="2"/>
        <charset val="238"/>
        <scheme val="minor"/>
      </rPr>
      <t xml:space="preserve"> .
</t>
    </r>
    <r>
      <rPr>
        <sz val="7"/>
        <color theme="1"/>
        <rFont val="Calibri"/>
        <family val="2"/>
        <charset val="238"/>
        <scheme val="minor"/>
      </rPr>
      <t>8 VIII część kodu resortowego: 4401
9 VIII część kodu resortowego: 4401</t>
    </r>
  </si>
  <si>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</si>
  <si>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</si>
  <si>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</si>
  <si>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</si>
  <si>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</si>
  <si>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PODNIESIENIE SKUTECZNOŚCI DZIAŁANIA SOR-U W PISZU POPRZEZ BUDOWĘ CAŁODOBOWEGO LĄDOWISKA DLA ŚMIGŁOWCÓW RATUNKOWYCH ORAZ ZAKUP SPRZĘTU DIAGNOSTYCZNEGO</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</si>
  <si>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</si>
  <si>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</si>
  <si>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</si>
  <si>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</si>
  <si>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</si>
  <si>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</si>
  <si>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</si>
  <si>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</si>
  <si>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</si>
  <si>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</si>
  <si>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</si>
  <si>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</si>
  <si>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</si>
  <si>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</si>
  <si>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</si>
  <si>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</si>
  <si>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</si>
  <si>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</si>
  <si>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</si>
  <si>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</si>
  <si>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CENTRUM ONKOLOGII IM. MARII SKŁODOWSKIEJ-CURIE</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</si>
  <si>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</si>
  <si>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</si>
  <si>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</si>
  <si>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</si>
  <si>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</si>
  <si>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</si>
  <si>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</si>
  <si>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</si>
  <si>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</si>
  <si>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</si>
  <si>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</si>
  <si>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</si>
  <si>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</si>
  <si>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</si>
  <si>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</si>
  <si>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</si>
  <si>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</si>
  <si>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</si>
  <si>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</si>
  <si>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</si>
  <si>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</si>
  <si>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</si>
  <si>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</si>
  <si>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</si>
  <si>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</si>
  <si>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Zakres projektu obejmuje działania infrastrukturalne zmierzające do odtworzenia zasobów Kliniki Chorób Wewnętrznych i Kardiologii . Ponadto przewiduje się zakup wyposażenia i sprzętu medycznego.</t>
  </si>
  <si>
    <t>Unii Lubelskiej 1</t>
  </si>
  <si>
    <t>FISZKA PROJEKU POZAKONKURSOWEGO</t>
  </si>
  <si>
    <t>Nr projektu w Planie Działań</t>
  </si>
  <si>
    <t>A. Rozwój profilaktyki zdrowotnej, diagnostyki i medycyny naprawczej ukierunkowany na główne problemy epidemiologiczne w Polsce</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</si>
  <si>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</si>
  <si>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EFRR</t>
  </si>
  <si>
    <t>CT9 Promowanie włączenia społecznego, walka z ubóstwem i wszelką dyskryminacją</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</si>
  <si>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</si>
  <si>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</si>
  <si>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</si>
  <si>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</si>
  <si>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</si>
  <si>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</si>
  <si>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</si>
  <si>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</si>
  <si>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</si>
  <si>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</si>
  <si>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</si>
  <si>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</si>
  <si>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</si>
  <si>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</si>
  <si>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</si>
  <si>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</si>
  <si>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</si>
  <si>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</si>
  <si>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</si>
  <si>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</si>
  <si>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</si>
  <si>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</si>
  <si>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</si>
  <si>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</si>
  <si>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</si>
  <si>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</si>
  <si>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</si>
  <si>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</si>
  <si>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</si>
  <si>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</si>
  <si>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</si>
  <si>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</si>
  <si>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</si>
  <si>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</si>
  <si>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</si>
  <si>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</si>
  <si>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</si>
  <si>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</si>
  <si>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</si>
  <si>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</si>
  <si>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</si>
  <si>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</si>
  <si>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</si>
  <si>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</si>
  <si>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</si>
  <si>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</si>
  <si>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</si>
  <si>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</si>
  <si>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</si>
  <si>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</si>
  <si>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</si>
  <si>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</si>
  <si>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</si>
  <si>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</si>
  <si>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</si>
  <si>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</si>
  <si>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</si>
  <si>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</si>
  <si>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</si>
  <si>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</si>
  <si>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</si>
  <si>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</si>
  <si>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</si>
  <si>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</si>
  <si>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</si>
  <si>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</si>
  <si>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</si>
  <si>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</si>
  <si>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POIiŚ.9.P.98</t>
  </si>
  <si>
    <t>Narzędzie 15</t>
  </si>
  <si>
    <t>formalne - nowe SOR
(kryterium nr 14) - kryterium dostępu</t>
  </si>
  <si>
    <t>merytoryczne I stopnia - nowe CU
(kryterium nr 9) - kryterium premiujące - 4 pkt.</t>
  </si>
  <si>
    <t>formalne - nowe SOR
(kryterium nr 10) - kryterium dostępu</t>
  </si>
  <si>
    <t>Podmiot leczniczy będzie udzielał świadczeń opieki zdrowotnej na podstawie umowy zawartej z Dyrektorem oddziału wojewódzkiego NFZ o udzielanie świadczeń opieki zdrowotnej w zakresie leczenia szpitalnego – świadczenia w Szpitalnym Oddziale Ratunkowym najpóźniej w kolejnym okresie kontraktowania świadczeń po zakończeniu realizacji projektu.
Istnieje możliwość poprawy/uzupełnienia projektu w zakresie niniejszego kryterium na etapie oceny spełnienia kryteriów wyboru (zgodnie z art. 45 ust 3 ustawy wdrożeniowej).</t>
  </si>
  <si>
    <t>Po zrealizowaniu projektu Szpitalny Oddział Ratunkowy będzie zapewniał udzielanie świadczeń ratowniczych minimum 150 tys. ludności.22 Dopuszcza się wyjątki uzasadnione np. wyższym natężeniem ruchu (m.in. ze względu na przebieg tras szybkiego ruchu), lokalizacją SOR na terenach turystycznych, miastach wojewódzkich, gęstością zaludnienia i wielkością obszaru objętego działaniem SOR, w związku z koniecznością zachowania zasady tzw. „złotej godziny”23, utrudnionym dojazdem zespołu ratownictwa medycznego do SOR (np. brak mostu, przeprawa promowa, akweny wodne, tereny górskie).
Istnieje możliwość poprawy/uzupełnienia projektu w zakresie niniejszego kryterium na etapie oceny spełnienia kryteriów wyboru (zgodnie z art. 45 ust 3 ustawy wdrożeniowej).</t>
  </si>
  <si>
    <t>formalne - nowe SOR
(kryterium nr 11) - kryterium dostępu</t>
  </si>
  <si>
    <t>Szpitalny Oddział Ratunkowy jest ujęty w Wojewódzkim Planie Działania Systemu, o którym mowa w art. 21 ust. 1 ustawy z dnia 8 września 2006 r. o Państwowym Ratownictwie Medycznym jako planowany do utworzenia oraz ogólnokrajowej mapie potrzeb w zakresie ratownictwa medycznego.
Istnieje możliwość poprawy/uzupełnienia projektu w zakresie niniejszego kryterium na etapie oceny spełnienia kryteriów wyboru (zgodnie z art. 45 ust 3 ustawy wdrożeniowej).</t>
  </si>
  <si>
    <t>formalne - nowe SOR
(kryterium nr 12) - kryterium dostępu</t>
  </si>
  <si>
    <r>
      <t xml:space="preserve">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t>
    </r>
    <r>
      <rPr>
        <sz val="8"/>
        <color theme="1"/>
        <rFont val="Calibri"/>
        <family val="2"/>
        <charset val="238"/>
        <scheme val="minor"/>
      </rPr>
      <t>24</t>
    </r>
    <r>
      <rPr>
        <sz val="10"/>
        <color theme="1"/>
        <rFont val="Calibri"/>
        <family val="2"/>
        <charset val="238"/>
        <scheme val="minor"/>
      </rPr>
      <t xml:space="preserve"> ,
albo
będzie posiadał umowę z innym podmiotem na korzystanie z najbliższego lądowiska/lotniska będzie posiadał umowę z innym podmiotem na korzystanie z najbliższego lądowiska/lotniska zarejestrowanego do realizacji operacji w dzień i w nocy przez 7 dni w tygodniu, wpisanego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t>
    </r>
    <r>
      <rPr>
        <sz val="8"/>
        <color theme="1"/>
        <rFont val="Calibri"/>
        <family val="2"/>
        <charset val="238"/>
        <scheme val="minor"/>
      </rPr>
      <t xml:space="preserve">25
</t>
    </r>
    <r>
      <rPr>
        <sz val="10"/>
        <color theme="1"/>
        <rFont val="Calibri"/>
        <family val="2"/>
        <charset val="238"/>
        <scheme val="minor"/>
      </rPr>
      <t>albo
podmiot leczniczy złoży oświadczenie</t>
    </r>
    <r>
      <rPr>
        <sz val="8"/>
        <color theme="1"/>
        <rFont val="Calibri"/>
        <family val="2"/>
        <charset val="238"/>
        <scheme val="minor"/>
      </rPr>
      <t>26</t>
    </r>
    <r>
      <rPr>
        <sz val="10"/>
        <color theme="1"/>
        <rFont val="Calibri"/>
        <family val="2"/>
        <charset val="238"/>
        <scheme val="minor"/>
      </rPr>
      <t xml:space="preserve"> poświadczone przez podmiot tworzący, potwierdzające, że miejscowy plan zagospodarowania przestrzennego albo decyzja o warunkach zabudowy i zagospodarowania terenu wskazują na brak możliwości technicznych budowy lądowiska/ lotniska spełniającego wymagania określone w rozporządzeniu Ministra Zdrowia z dnia 3 listopada 2011 r. w sprawie szpitalnego oddziału ratunkowego</t>
    </r>
    <r>
      <rPr>
        <sz val="8"/>
        <color theme="1"/>
        <rFont val="Calibri"/>
        <family val="2"/>
        <charset val="238"/>
        <scheme val="minor"/>
      </rPr>
      <t>27</t>
    </r>
    <r>
      <rPr>
        <sz val="10"/>
        <color theme="1"/>
        <rFont val="Calibri"/>
        <family val="2"/>
        <charset val="238"/>
        <scheme val="minor"/>
      </rPr>
      <t xml:space="preserve"> - zarówno naziemnego przy SOR, wyniesionego na obiekcie, jak i położonego w takiej odległości o SOR, że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Do oświadczenia należy załączyć odpowiednio wyciąg z miejscowego planu zagospodarowania przestrzennego lub decyzję o warunkach zabudowy.
Istnieje możliwość poprawy/uzupełnienia projektu w zakresie niniejszego kryterium na etapie oceny spełnienia kryteriów wyboru (zgodnie z art. 45 ust 3 ustawy wdrożeniowej).
</t>
    </r>
    <r>
      <rPr>
        <sz val="7"/>
        <color theme="1"/>
        <rFont val="Calibri"/>
        <family val="2"/>
        <charset val="238"/>
        <scheme val="minor"/>
      </rPr>
      <t>24, 25, 27 1. Oddział posiada całodobowe lotnisko, zlokalizowane w takiej odległości, aby było możliwe przyjęcie osób, które znajdują się w stanie nagłego zagrożenia zdrowotnego, bez pośrednictwa specjalistycznych środków transportu sanitarnego;
2. W przypadku braku możliwości spełnienia wymagań, o których mowa w pkt 1, oddział posiada całodobowe lądowisko, zlokalizowane w takiej odległości, aby było możliwe przyjęcie osób, które znajdują się w stanie nagłego zagrożenia zdrowotnego, bez pośrednictwa specjalistycznych środków transportu sanitarnego.
3. Lądowisko, o którym mowa w pkt 2, spełnia wymagania określone w ustawie z dnia 3 lipca 2002 r. — Prawo lotnicze (Dz. U. z 2006 r. Nr 100, poz. 696,z późn. zm.3) oraz w załączniku do rozporządzenia.
4. W przypadku braku możliwości technicznych spełnienia wymagań określonych w pkt 1 lub 2 dopuszcza się odległość oddziału od lotniska lub lądowiska większą niż określona w pkt 1 lub 2, pod warunkiem że oddział zabezpieczy specjalistyczny środek transportu sanitarnego, a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26 Dopuszcza się funkcjonowanie szpitalnego oddziału ratunkowego niespełniającego powyższych wymagań, znajdującego się w szpitalu, w którym funkcjonują jednostki organizacyjne szpitala wyspecjalizowane w zakresie udzielania świadczeń zdrowotnych niezbędnych dla ratownictwa medycznego, jeżeli miejscowy plan zagospodarowania przestrzennego albo decyzja o warunkach zabudowy i zagospodarowania terenu uniemożliwia spełnienie wymagań określonych w przepisach odnoszących się do obowiązku posiadania lotniska lub lądowiska.</t>
    </r>
  </si>
  <si>
    <t>Zakres projektu uwzględnia wszystkie niezbędne do wykonania prace. Po zrealizowaniu projektu Szpitalny Oddział Ratunkowy osiągnie pełną funkcjonalność (będzie spełniał wymagania określone w Ustawie z dnia 8 września 2006 roku o Państwowym Ratownictwie Medycznym oraz Rozporządzeniu Ministra Zdrowia z dnia 3 listopada 2011 roku w sprawie Szpitalnego Oddziału Ratunkowego).
Istnieje możliwość poprawy/uzupełnienia projektu w zakresie niniejszego kryterium na etapie oceny spełnienia kryteriów wyboru (zgodnie z art. 45 ust 3 ustawy wdrożeniowej).</t>
  </si>
  <si>
    <t>merytoryczne I stopnia - nowe SOR
(kryterium nr 8a, 8b) - kryterium premiujące - 14 pkt.</t>
  </si>
  <si>
    <r>
      <t xml:space="preserve">Zakres świadczeń zdrowotnych udzielanych w podmiocie leczniczym w trybie stacjonarnym w kontekście kompleksowości oferty medycznej placówki.
Istnieje możliwość poprawy/uzupełnienia projektu w zakresie niniejszego kryterium na etapie oceny spełnienia kryteriów wyboru (zgodnie z art. 45 ust 3 ustawy wdrożeniowej).
8a Zakres świadczeń zdrowotnych udzielanych w podmiocie leczniczym w trybie stacjonarnym w kontekście kompleksowości oferty medycznej placówki - Podmiot leczniczy, w którym znajduje się szpitalny oddział ratunkowy udziela stacjonarnych świadczeń opieki zdrowotnej finansowanych ze środków publicznych w rodzaju leczenie szpitalne w następujących zakresach: leczenie udarów mózgu (A48, A51) </t>
    </r>
    <r>
      <rPr>
        <sz val="6"/>
        <color theme="1"/>
        <rFont val="Calibri"/>
        <family val="2"/>
        <charset val="238"/>
        <scheme val="minor"/>
      </rPr>
      <t>34</t>
    </r>
    <r>
      <rPr>
        <sz val="10"/>
        <color theme="1"/>
        <rFont val="Calibri"/>
        <family val="2"/>
        <charset val="238"/>
        <scheme val="minor"/>
      </rPr>
      <t xml:space="preserve"> w ramach neurologii, neurologia dziecięca, leczenie ostrych zespołów wieńcowych (E10, E11, E12, E13, E14)</t>
    </r>
    <r>
      <rPr>
        <sz val="6"/>
        <color theme="1"/>
        <rFont val="Calibri"/>
        <family val="2"/>
        <charset val="238"/>
        <scheme val="minor"/>
      </rPr>
      <t>35</t>
    </r>
    <r>
      <rPr>
        <sz val="10"/>
        <color theme="1"/>
        <rFont val="Calibri"/>
        <family val="2"/>
        <charset val="238"/>
        <scheme val="minor"/>
      </rPr>
      <t xml:space="preserve"> w ramach kardiologii, kardiologia dziecięca, chirurgia dziecięca, neurochirurgia, neurochirurgia dziecięca, chirurgia szczękowo-twarzowa, chirurgia szczękowo-twarzowa dla dzieci, neonatologia, toksykologia, oksygenacja hiperbaryczna. 
8b Zapewnienie przez podmiot leczniczy dostępudo rezonansu magnetycznego przez 24h/dobę.
</t>
    </r>
    <r>
      <rPr>
        <sz val="8"/>
        <color theme="1"/>
        <rFont val="Calibri"/>
        <family val="2"/>
        <charset val="238"/>
        <scheme val="minor"/>
      </rPr>
      <t>34 Nr kodu grupy (jgp) określonej w Załączniku nr 1a do zarządzenia nr 89/2013/DSOZ. Prezesa Narodowego Funduszu Zdrowia z dnia 19 grudnia 2013 r.
35 Nr kodu grupy (jgp) określonej w Załączniku nr 1a do zarządzenia nr 89/2013/DSOZ. Prezesa Narodowego Funduszu Zdrowia z dnia 19 grudnia 2013 r.</t>
    </r>
  </si>
  <si>
    <t>merytoryczne I stopnia - nowe SOR
(kryterium nr 9) - kryterium premiujące - 8 pkt.</t>
  </si>
  <si>
    <t>merytoryczne I stopnia - nowe SOR
(kryterium nr 10) - kryterium premiujące - 4 pkt.</t>
  </si>
  <si>
    <t>Odległość lądowiska/lotniska od szpitalnego oddziału ratunkowego.
Istnieje możliwość poprawy/uzupełnienia projektu w zakresie niniejszego kryterium na etapie oceny spełnienia kryteriów wyboru (zgodnie z art. 45 ust 3 ustawy wdrożeniowej).</t>
  </si>
  <si>
    <t>merytoryczne I stopnia - nowe SOR
(kryterium nr 13) - kryterium premiujące - 2 pkt.</t>
  </si>
  <si>
    <t>Narzędzie 6</t>
  </si>
  <si>
    <t>KRYTERIA WYBORU PROJEKTÓW - Działanie 9.2 kryteria właściwe dla projektów dot. utworzenia  ośrodków leczenia niepłodności</t>
  </si>
  <si>
    <t>Ponadregionalność projektu (dot. projektów wybieranych w trybie konkursowym)</t>
  </si>
  <si>
    <r>
      <t xml:space="preserve">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 
</t>
    </r>
    <r>
      <rPr>
        <sz val="8"/>
        <color theme="1"/>
        <rFont val="Calibri"/>
        <family val="2"/>
        <charset val="238"/>
        <scheme val="minor"/>
      </rPr>
      <t>Kryterium nie dotyczy projektów w zakresie wsparcia baz Lotniczego Pogotowia Ratunkowego (roboty budowlane, doposażenie) oraz wyposażenia śmigłowców ratowniczych w sprzęt umożliwiający loty w trudnych warunkach atmosferycznych i w nocy składanych przez SP ZOZ LPR</t>
    </r>
    <r>
      <rPr>
        <sz val="10"/>
        <color theme="1"/>
        <rFont val="Calibri"/>
        <family val="2"/>
        <charset val="238"/>
        <scheme val="minor"/>
      </rPr>
      <t>.</t>
    </r>
  </si>
  <si>
    <r>
      <t xml:space="preserve">Kryteria premiują projekty, których realizatorzy uczestniczą w kształceniu przeddyplomowym lub podyplomowym kadr medycznych. 
</t>
    </r>
    <r>
      <rPr>
        <sz val="8"/>
        <color theme="1"/>
        <rFont val="Calibri"/>
        <family val="2"/>
        <charset val="238"/>
        <scheme val="minor"/>
      </rPr>
      <t>Kryterium nie dotyczy projektów w zakresie wsparcia baz Lotniczego Pogotowia Ratunkowego (roboty budowlane, doposażenie) oraz wyposażenia śmigłowców ratowniczych w sprzęt umożliwiający loty w trudnych warunkach atmosferycznych i w nocy składanych przez SP ZOZ LPR.</t>
    </r>
  </si>
  <si>
    <t>nd</t>
  </si>
  <si>
    <t xml:space="preserve">Rekomendacja nie została uwzględniona ze względu na specyfikę projektów/podmiotów.
Sposób organizacji SOR określony został w ustawie z dnia 8 września 2006 r. o Państwowym Ratownictwie Medycznym  i  rozporządzeniu Ministra Zdrowia z dnia 3 listopada 2011 r. w sprawie Szpitalnego Oddziału Ratunkowego. Rolą SOR jest gotowość do  udzielenia pomocy pacjentom w stanie nagłego zagrożenia zdrowotnego. Brak kryterium premiującego projekty  przyczyniające się do zwiększenia jakości lub dostępności do diagnozy i terapii pacjentów w warunkach ambulatoryjnych, wynika z charakteru przedmiotowego typu projektu. </t>
  </si>
  <si>
    <t>Rekomendacja nie została uwzględniona ze względu na specyfikę projektów/podmiotów.
Sposób organizacji szpitalnych oddziałów ratunkowych (SOR) określony został w ustawie z dnia 8 września 2006 r. o Państwowym Ratownictwie Medycznym  i  rozporządzeniu Ministra Zdrowia z dnia 3 listopada 2011 r. w sprawie Szpitalnego Oddziału Ratunkowego. Rolą SOR jest udzielanie świadczeń opieki zdrowotnej polegających na wstępnej diagnostyce oraz podjęciu leczenia w zakresie niezbędnym dla stabilizacji funkcji życiowych osób, które znajdują się w stanie nagłego zagrożenia zdrowotnego. Brak kryterium oceniającego projekty pod kątem  niezakładania zwiększenia liczby łóżek szpitalnych wynika z charakteru SOR.</t>
  </si>
  <si>
    <t>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Brak kryterium premiującego projekty, które zakładają działania ukierunkowane na przeniesienie świadczeń opieki zdrowotnej z poziomu lecznictwa szpitalnego na rzecz POZ i AOS wynika z charakteru CU, które jako unikalne w skali kraju wydzielone funkcjonalnie części szpitala współpracujące z jednostkami systemu Państwowe Ratownictwo Medyczne wpisane do Wojewódzkich Planów Działania Systemu Państwowe Ratownictwo Medyczne posiadają infrastrukturę oraz potencjał kadrowy do udzielania pomocy pacjentom urazowym. Przeniesienie świadczeń opieki zdrowotnej udzielanych w CU z poziomu lecznictwa szpitalnego na rzecz POZ i AOS jest niemożliwe z uwagi na zdefiniowane w ww. aktach prawnych wymogi niezbędne podczas udzielania przedmiotowych świadczeń.</t>
  </si>
  <si>
    <t>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CU udzielają pomocy ww. pacjentom niezależnie od realizacji działań konsolidacyjnych lub podjęcia inych form współpracy z podmiotami udzielajacymi świadczeń opieki zdrowotnej.</t>
  </si>
  <si>
    <t>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CU lokalizowane są w wysokowyspecjalizowanych jednostkach, samo wpisanie danego CU do WPDSPRM następuje po spełnieniu niezbędnych wymogów, co dowodzi że podmiot jest właściwie zorganizowany do realizacji zadań CU. Prowadzenie gruntownych działań restrukturyzacyjnych w podmiotach w których zlokalizowane są CU mogłyby spowodować czasowe wyłaczenie jednostek z funkcjonowania co  byłoby niekorzystne z punktu widzenia realizacji zadań  jakim jest udzielanie pomocy w stanie nagłego zagrożenia zdrowia lub życia. W związku z powyższym wydaje się nieuzasadnione stosowanie kryterium premiującego projekty realizowane przez podmioty posiadające zatwierdzony przez podmiot tworzący program restrukturyzacji, zawierający działania prowadzące do poprawy ich efektywności – dotyczy szpitali.</t>
  </si>
  <si>
    <t xml:space="preserve">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Brak kryterium premiującego projekty  przyczyniające się do zwiększenia jakości lub dostępności do diagnozy i terapii pacjentów w warunkach ambulatoryjnych, wynika z charakteru przedmiotowego typu projektu. </t>
  </si>
  <si>
    <t>Sposób organizacji centrów urazowych (CU) określony został w ustawie z dnia 8 września 2006 r. o Państwowym Ratownictwie Medycznym,  rozporządzeniu Ministra Zdrowia z dnia 18 czerwca 2010 r. w sprawie centrum urazowego i  rozporządzeniu Ministra Zdrowia z dnia 25 stycznia 2016 r. w sprawie centrum urazowego dla dzieci. CU to wydzielona funkcjonalnie część szpitala, w rozumieniu przepisów o działalności leczniczej, w którym działa szpitalny oddział ratunkowy, w której to części specjalistyczne oddziały są powiązane ze sobą organizacyjnie oraz zakresem zadań, w sposób pozwalający na szybkie diagnozowanie i leczenie pacjenta urazowego, spełniającą wymagania określone w ustawie.  Rolą CU jest gotowość do szybkiego udzielenia pomocy pacjentom urazowym, tj.  osobom w stanie nagłego zagrożenia zdrowotnego spowodowanego działaniem czynnika zewnętrznego, którego następstwem są ciężkie, mnogie lub wielonarządowe obrażenia ciała. Brak kryterium oceniającego projekty pod kątem  niezakładania zwiększenia liczby łóżek szpitalnych wynika z charakteru CU.</t>
  </si>
  <si>
    <t xml:space="preserve">Anna Goławska, zastępca dyrektora  Departament Funduszy Europejskich i e-Zdrowia 
tel. 22 53 00 269, e-mail: a.golawska@mz.gov.pl
</t>
  </si>
  <si>
    <t>3/2018</t>
  </si>
  <si>
    <t>POIiŚ.9.P.106</t>
  </si>
  <si>
    <t>POIiŚ.9.P.107</t>
  </si>
  <si>
    <t>POIiŚ.9.P.106, POIiŚ.9.P.107</t>
  </si>
  <si>
    <t xml:space="preserve"> POIiŚ.9.P.107</t>
  </si>
  <si>
    <t>Edyta Gałązka, Departament Funduszy Europejskich i e-Zdrowia, starszy specjalista, 
tel. 22 53 00 332, e-mail: e.galazka@mz.gov.pl
Małgorzata Iwanicka-Michałowicz,  Departament Funduszy Europejskich i e-Zdrowia, naczelnik, 
tel. 22 53 00 396, e-mail: m.iwanicka@mz.gov.pl</t>
  </si>
  <si>
    <t>POIS.09.01.00-00-0001/16-00</t>
  </si>
  <si>
    <t>POIS.09.01.00-00-0002/16-00</t>
  </si>
  <si>
    <t>POIS.09.01.00-00-0004/16-00</t>
  </si>
  <si>
    <t>POIS.09.01.00-00-0006/16-00</t>
  </si>
  <si>
    <t>POIS.09.01.00-00-0007/16-00</t>
  </si>
  <si>
    <t>Żeromskiego 28</t>
  </si>
  <si>
    <t>POIS.09.01.00-00-0009/16-00</t>
  </si>
  <si>
    <t>W ramach projektu zaplanowano: a. roboty budowlane b. zakup aparatury medycznej c. nadzór inwestorski  d. promocję projektu.</t>
  </si>
  <si>
    <t>POIS.09.01.00-00-0010/16-00</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</si>
  <si>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t>
  </si>
  <si>
    <t>POIS.09.01.00-00-0011/16-00</t>
  </si>
  <si>
    <t>POIS.09.01.00-00-0012/16-00</t>
  </si>
  <si>
    <t>POIS.09.01.00-00-0013/16-00</t>
  </si>
  <si>
    <t>POIS.09.01.00-00-0015/16-00</t>
  </si>
  <si>
    <t>Poprawa efektywności działania systemu PRM na Mazowszu dzięki wzmocnieniu infrastruktury SOR w Szpitalu Bielańskim w Warszawie</t>
  </si>
  <si>
    <t>POIS.09.01.00-00-0017/16-00</t>
  </si>
  <si>
    <t>POIS.09.01.00-00-0019/16-00</t>
  </si>
  <si>
    <t xml:space="preserve">Planowany do realizacji przez Wnioskodawcę projekt zakłada: a. budowę lądowiska dla śmigłowców ratunkowych; b. zakup aparatury medycznej, w tym stołu zabiegowego, lampy zabiegowej, respiratora oraz aparatu do znieczulania. </t>
  </si>
  <si>
    <t>POIS.09.01.00-00-0020/16-00</t>
  </si>
  <si>
    <t>SAMODZIELNY PUBLICZNY SPECJALISTYCZNY SZPITAL ZACHODNI IM. ŚW. JANA PAWŁA II W GRODZISKU MAZOWIECKIM</t>
  </si>
  <si>
    <t>POIS.09.01.00-00-0021/16-00</t>
  </si>
  <si>
    <t>POIS.09.01.00-00-0023/16-00</t>
  </si>
  <si>
    <t>Poprawa jakości świadczonych usług i bezpieczeństwa pacjentów poprzez zakup wyrobów medycznych do Szpitalnego Oddziału Ratunkowego w ZOZ Bolesławiec</t>
  </si>
  <si>
    <t>POIS.09.01.00-00-0024/16-00</t>
  </si>
  <si>
    <t>Przedmiotem projektu jest: - zakup aparatury medycznej na potrzeby SOR - Zakup i montaż systemu monitoringu - Zakup niezbędnego sprzętu IT do celów administracyjnych SOR</t>
  </si>
  <si>
    <t>POIS.09.01.00-00-0026/16-00</t>
  </si>
  <si>
    <t>Bolesława Limanowskiego 20</t>
  </si>
  <si>
    <t>POIS.09.01.00-00-0027/16-00</t>
  </si>
  <si>
    <t>Staszica 4</t>
  </si>
  <si>
    <t>POIS.09.01.00-00-0028/16-00</t>
  </si>
  <si>
    <t>POIS.09.01.00-00-0030/16-00</t>
  </si>
  <si>
    <t>Adaptacja pomieszczeń - wydzielenie strefy "zielonej" oraz zakup wyposażenia w Szpitalnym Oddziale Ratunkowym w Centralnym Szpitalu Klinicznym MSW w Warszawie w celu poprawy bezpieczeństwa zdrowotnego pacjentów.</t>
  </si>
  <si>
    <t>POIS.09.01.00-00-0031/16-00</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</si>
  <si>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</si>
  <si>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POIS.09.01.00-00-0035/16-00</t>
  </si>
  <si>
    <t>Medyczna 19</t>
  </si>
  <si>
    <t>POIS.09.01.00-00-0036/16-00</t>
  </si>
  <si>
    <t>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t>
  </si>
  <si>
    <t>POIS.09.01.00-00-0037/16-00</t>
  </si>
  <si>
    <t xml:space="preserve">Międzychód </t>
  </si>
  <si>
    <t xml:space="preserve"> W ramach projektu planowane są poniższe działania: a. roboty budowlane związane z częściową zmianą układu funkcjonalnego pomieszczeń, b. zakup aparatury medycznej.</t>
  </si>
  <si>
    <t>POIS.09.01.00-00-0038/16-00</t>
  </si>
  <si>
    <t xml:space="preserve"> W rmpach projektu Wnioskodawca planuje budowę lądowiska wyniesionego dla śmigłowców wraz z niezbędną infrastrukturą. </t>
  </si>
  <si>
    <t>POIS.09.01.00-00-0041/16-00</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</si>
  <si>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</si>
  <si>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POIS.09.01.00-00-0043/16-00</t>
  </si>
  <si>
    <t>Grenadierów 3</t>
  </si>
  <si>
    <t>POIS.09.01.00-00-0045/16-00</t>
  </si>
  <si>
    <t>POIS.09.01.00-00-0046/16-00</t>
  </si>
  <si>
    <t>POIS.09.01.00-00-0048/16-00</t>
  </si>
  <si>
    <t>Projekt zakłada: a. budowę lądowiska wyniesionego dla śmigłowców ratunkowych wraz z niezbędna infrastrukturą b. zakup wyposażenia c. wykonanie dokumentacji projektowej d. działania informacyjno-promocyjne.</t>
  </si>
  <si>
    <t>POIS.09.01.00-00-0049/16-00</t>
  </si>
  <si>
    <t>Lwowska 1781</t>
  </si>
  <si>
    <t>POIS.09.01.00-00-0050/16-00</t>
  </si>
  <si>
    <t>POIS.09.01.00-00-0056/16-00</t>
  </si>
  <si>
    <t>POIS.09.01.00-00-0059/16-00</t>
  </si>
  <si>
    <t>POIS.09.01.00-00-0060/16-00</t>
  </si>
  <si>
    <t>Chopina 13</t>
  </si>
  <si>
    <t>POIS.09.01.00-00-0061/16-00</t>
  </si>
  <si>
    <t>POIS.09.01.00-00-0063/16-00</t>
  </si>
  <si>
    <t>Wsparcie Szpitalnego Oddziału Ratunkowego SP ZOZ w Garwolinie poprzez doposażenie w sprzęt medyczny w celu zwiększenia bezpieczeństwa zdrowotnego</t>
  </si>
  <si>
    <t>Lubelska 50</t>
  </si>
  <si>
    <t>POIS.09.01.00-00-0065/16-00</t>
  </si>
  <si>
    <t>POIS.09.01.00-00-0066/16-00</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</si>
  <si>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t>
  </si>
  <si>
    <t>POIS.09.01.00-00-0067/16-00</t>
  </si>
  <si>
    <t>POIS.09.01.00-00-0068/16-00</t>
  </si>
  <si>
    <t>Wzrost jakości oraz skuteczności działań Specjalistycznego Szpitala im. prof. A. Sokołowskiego w Szczecinie-Zdunowie w zakresie ratownictwa medycznego</t>
  </si>
  <si>
    <t>W ramach projektu realizowane będzie zadanie w zkaresie doposażenia SOR w specjalistyczny sprzęt medyczny</t>
  </si>
  <si>
    <t>POIS.09.01.00-00-0069/16-00</t>
  </si>
  <si>
    <t>POIS.09.01.00-00-0072/16-00</t>
  </si>
  <si>
    <t>POIS.09.01.00-00-0073/16-00</t>
  </si>
  <si>
    <t>POIS.09.01.00-00-0075/16-00</t>
  </si>
  <si>
    <t>POIS.09.01.00-00-0076/16-00</t>
  </si>
  <si>
    <t>POIS.09.01.00-00-0077/16-00</t>
  </si>
  <si>
    <t>POIS.09.01.00-00-0079/16-00</t>
  </si>
  <si>
    <t>POIS.09.01.00-00-0082/16-00</t>
  </si>
  <si>
    <t>POIS.09.01.00-00-0083/16-00</t>
  </si>
  <si>
    <t>Projekt zakłada dofinansowanie poniższych działań: a. prace budowlano-instalacyjne, b. zakup sprzętu medycznego, c. przygotowanie studium wykonalności wraz z AKK, d. zarządzanie projektem, e. promocję projektu. C</t>
  </si>
  <si>
    <t>POIS.09.01.00-00-0084/16-00</t>
  </si>
  <si>
    <t>POIS.09.01.00-00-0086/16-00</t>
  </si>
  <si>
    <t xml:space="preserve">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t>
  </si>
  <si>
    <t>POIS.09.01.00-00-0090/16-00</t>
  </si>
  <si>
    <t>POIS.09.01.00-00-0091/16-00</t>
  </si>
  <si>
    <t>W ramach projektu przewidziano: 1. Modernizację Szpitalnego Oddziału Ratunkowego. 2. Doposażenie SOR w aparaturę medyczną, sprzęt i wyposażenie - 48 sztuk (m.in. fotokoagulator, aparat usg, cyfrowy mobilny aparat ramię C.</t>
  </si>
  <si>
    <t>POIS.09.01.00-00-0093/16-00</t>
  </si>
  <si>
    <t>Projekt zakłada zakup sprzętu i aparatury medycznej, zakup wyposażenia socjalno-bytowego, wymianę dźwigu szpitalnego, montaż zewnętrznej platformy dźwigowej, zakup urządzeń do dekontaminacji powietrza oraz wymianę oświetlenia na SOR.</t>
  </si>
  <si>
    <t>POIS.09.01.00-00-0094/16-00</t>
  </si>
  <si>
    <t>POIS.09.01.00-00-0097/16-00</t>
  </si>
  <si>
    <t>POIS.09.01.00-00-0098/16-00</t>
  </si>
  <si>
    <t>POIS.09.01.00-00-0099/16-00</t>
  </si>
  <si>
    <t>POIS.09.01.00-00-0100/16-00</t>
  </si>
  <si>
    <t>Rozwój zaplecza medycyny ratunkowej w Szpitalu Specjalistycznym im. Ludwika Rydygiera w Krakowie poprzez doposażenie Szpitalnego Oddziału Ratunkowego</t>
  </si>
  <si>
    <t xml:space="preserve">W ramach projektu realizowane będzie zadania związane z zakupem wyposażenia dla SOR: Analizator parametrów krytycznych Analizator z rozszerzonym spectrum badań - opcja kardio Respirator Kardiomonitory z centralą Aparat EKG Mobilny aparat do znieczulenia ogólnego Aparat RTG cyfrowy mobilny Aparat RTG cyfrowy stacjonarny z opcją fluoroskopii Przenośny aparat USG Videolaryngoskop Pulsoksymetr Bezkontaktowy iluminator naczyń Zestaw szyn próżniowych typu San Split Wózek leżący do transportu chorych Stolik zabiegowy Parawan mobilny </t>
  </si>
  <si>
    <t>POIS.09.01.00-00-0101/16-00</t>
  </si>
  <si>
    <t xml:space="preserve"> Działania projektowe obejmują: a. budowę lądowiska dla śmigłowców b. zakup sprzętu medycznego dla Szpitalnego Oddziału Ratunkowego (m.in. aparat USG, videogastroskop, defibrylator, aparat EKG)  c. opracowanie dokumentacji projektowej, d. nadzór budowlany, e. promocję projektu.</t>
  </si>
  <si>
    <t>POIS.09.01.00-00-0102/16-00</t>
  </si>
  <si>
    <t>Mazowiecka 13B</t>
  </si>
  <si>
    <t>POIS.09.01.00-00-0103/16-00</t>
  </si>
  <si>
    <t>POIS.09.01.00-00-0104/16-00</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</si>
  <si>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</si>
  <si>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POIS.09.01.00-00-0105/16-00</t>
  </si>
  <si>
    <t>POIS.09.01.00-00-0106/16-00</t>
  </si>
  <si>
    <t>POIS.09.01.00-00-0107/16-00</t>
  </si>
  <si>
    <t>POIS.09.01.00-00-0108/16-00</t>
  </si>
  <si>
    <t>M. Curie-Skłodowskiej 24A</t>
  </si>
  <si>
    <t>Przedmiotem projektu jest zakup wyposażenia medycznego dla potrzeb cu.</t>
  </si>
  <si>
    <t>POIS.09.01.00-00-0109/16-00</t>
  </si>
  <si>
    <t>POIS.09.01.00-00-0110/16-00</t>
  </si>
  <si>
    <t>LOTNICZE POGOTOWIE RATUNKOWE</t>
  </si>
  <si>
    <t>POIS.09.01.00-00-0111/16-00</t>
  </si>
  <si>
    <t>Medyków</t>
  </si>
  <si>
    <t>POIS.09.01.00-00-0113/16-00</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</si>
  <si>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t>
  </si>
  <si>
    <t>POIS.09.01.00-00-0114/16-00</t>
  </si>
  <si>
    <t>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t>
  </si>
  <si>
    <t>POIS.09.01.00-00-0115/16-00</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</si>
  <si>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</si>
  <si>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POIS.09.01.00-00-0117/16-00</t>
  </si>
  <si>
    <t>INSTYTUT "CENTRUM ZDROWIA MATKI POLKI" W ŁODZI</t>
  </si>
  <si>
    <t>Rzgowska 281</t>
  </si>
  <si>
    <t xml:space="preserve">Zakres projektu przewiduje realizację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</si>
  <si>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POIS.09.01.00-00-0118/16-00</t>
  </si>
  <si>
    <t>POIS.09.01.00-00-0119/16-00</t>
  </si>
  <si>
    <t>POIS.09.01.00-00-0121/16-00</t>
  </si>
  <si>
    <t>gen. Augusta Emila Fieldorfa 2</t>
  </si>
  <si>
    <t xml:space="preserve"> Zakres działań inwestycyjnych niniejszego projektu : I. ZAKUP APARATURY MEDYCZNEJ (przewidywany koszt całkowity i kwalifikowany: 1 780 920,00 zł) . Zadanie to będzie polegało na doposażeniu Szpitalnego Oddziału Ratunkowego Szpitala im. T. Marciniaka we Wrocławiu w celu utworzenia centrum urazowego dla dzieci. W ramach zadania planowany jest zakup 4 sztuk następującej aparatury medycznej: a) Scaner Infraned (1 szt.) - urządzenie to pozwala na wczesną identyfikację i leczenie krwiaków śródczaszkowych u pacjentów, którzy doznali urazowego uszkodzenia mózgu, co ma zasadnicze znaczenie dla wyników dalszej terapii. </t>
  </si>
  <si>
    <t>POIS.09.01.00-00-0122/16-00</t>
  </si>
  <si>
    <t>POIS.09.01.00-00-0123/16-00</t>
  </si>
  <si>
    <t>POIS.09.01.00-00-0124/16-00</t>
  </si>
  <si>
    <t>WOJEWÓDZKIE WIELOSPECJALISTYCZNE CENTRUM ONKOLOGII I TRAUMATOLOGII IM. M. KOPERNIKA W ŁODZI</t>
  </si>
  <si>
    <t>POIS.09.01.00-00-0125/16-00</t>
  </si>
  <si>
    <t>POIS.09.01.00-00-0126/16-00</t>
  </si>
  <si>
    <t>POIS.09.01.00-00-0127/16-00</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</si>
  <si>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t>
  </si>
  <si>
    <t>POIS.09.01.00-00-0128/16-00</t>
  </si>
  <si>
    <t>Bialska 104</t>
  </si>
  <si>
    <t>POIS.09.01.00-00-0131/16-00</t>
  </si>
  <si>
    <t>Utworzenie Szpitalnego Oddziału Ratunkowego wraz z doposażeniem w sprzęt medyczny na bazie istniejącej izby przyjęć oraz budowa lądowiska dla śmigłowców ratownictwa medycznego w SP ZOZ w Tomaszowie Lubelskim</t>
  </si>
  <si>
    <t>SAMODZIELNY PUBLICZNY ZESPÓŁ OPIEKI ZDROWOTNEJ W TOMASZOWIE LUBELSKIM</t>
  </si>
  <si>
    <t>Tomaszów Lubelski</t>
  </si>
  <si>
    <t>22-600</t>
  </si>
  <si>
    <t>Aleje Grunwaldzkie 1</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</si>
  <si>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</si>
  <si>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POIS.09.01.00-00-0134/16-00</t>
  </si>
  <si>
    <t>POIS.09.01.00-00-0135/16-00</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</si>
  <si>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t>
  </si>
  <si>
    <t>POIS.09.01.00-00-0136/16-00</t>
  </si>
  <si>
    <t>Zakres projektu obejmuje zkaup aparatury medycznej.</t>
  </si>
  <si>
    <t>POIS.09.01.00-00-0138/17-00</t>
  </si>
  <si>
    <t>UNIWERSYTECKI SZPITAL KLINICZNY IM. JANA MIKULICZA RADECKIEGO WE WROCŁAWIU</t>
  </si>
  <si>
    <t>POIS.09.01.00-00-0139/17-00</t>
  </si>
  <si>
    <t>POIS.09.01.00-00-0142/17-00</t>
  </si>
  <si>
    <t>Doposażenie w aparaturę i sprzęt medyczny Uniwersyteckiego Szpitala Dziecięcego w Lublinie, celem utworzenia w jednostce Centrum Urazowego dla dzieci.</t>
  </si>
  <si>
    <t>UNIWERSYTECKI SZPITAL DZIECIĘCY W LUBLINIE</t>
  </si>
  <si>
    <t>prof. Antoniego Gębali 6</t>
  </si>
  <si>
    <t>POIS.09.01.00-00-0143/17-00</t>
  </si>
  <si>
    <t>Przekształcenie Izby Przyjęć w Sztumie w Szpitalny Oddział Ratunkowy wraz z budową lądowiska dla helikopterów LPR</t>
  </si>
  <si>
    <t>"SZPITALE POLSKIE" SPÓŁKA AKCYJNA</t>
  </si>
  <si>
    <t>40-568</t>
  </si>
  <si>
    <t>Ligocka 103</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</si>
  <si>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t>
  </si>
  <si>
    <t>POIS.09.01.00-00-0144/17-00</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</si>
  <si>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</si>
  <si>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</si>
  <si>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POIS.09.01.00-00-0146/17-00</t>
  </si>
  <si>
    <t xml:space="preserve">Budowa lądowiska sanitarnego dla śmigłowców ratunkowych i modernizacja pomieszczeń SOR wraz z zakupem sprzętu medycznego w celu zapewnienia pełnej funkcjonalności Szpitalnego Oddziału Ratunkowego w Nowym Szpitalu w Świebodzinie Sp. z o.o. </t>
  </si>
  <si>
    <t>NOWY SZPITAL W ŚWIEBODZINIE SPÓŁKA Z OGRANICZONĄ ODPOWIEDZIALNOŚCIĄ</t>
  </si>
  <si>
    <t>Młyńska 6</t>
  </si>
  <si>
    <t>POIS.09.01.00-00-0147/17-00</t>
  </si>
  <si>
    <t>Zakup wyposażenia na potrzeby Szpitalnego Oddziału Ratunkowego Zespołu Opieki Zdrowotnej w Wągrowcu</t>
  </si>
  <si>
    <t>ZESPÓŁ OPIEKI ZDROWOTNEJ W WAGROWCU</t>
  </si>
  <si>
    <t>Wągrowiec</t>
  </si>
  <si>
    <t>62-100</t>
  </si>
  <si>
    <t>Kościuszki 74</t>
  </si>
  <si>
    <t>W ramach projektu nabyty zostanie sprzęt medyczny, w tym: aparat do znieczulania ogólnego z respiratorem anestetycznym, aparat usg przyłóżkowy , kardiomonitor, kardiomonitor c.o., a także inny sprzęt medyczny oraz niemedyczny, wymagany dla SOR.</t>
  </si>
  <si>
    <t>POIS.09.01.00-00-0148/17-00</t>
  </si>
  <si>
    <t>Doposażenie Szpitalnego Oddziału Ratunkowego w Szpitalu Uniwersyteckim Nr 2 im. dr. Jana Biziela w Bydgoszczy</t>
  </si>
  <si>
    <t>Przedmiotem projektu jest wyłącznie doposażenie SOR w ilości 85 szt. różnego asortymentu wyrobów medycznych.</t>
  </si>
  <si>
    <t>POIS.09.01.00-00-0149/17-00</t>
  </si>
  <si>
    <t>Zakup sprzętu i aparatury medycznej SOR Wojewódzkiego Szpitala Zespolonego w Toruniu</t>
  </si>
  <si>
    <t>POIS.09.01.00-00-0150/17-00</t>
  </si>
  <si>
    <t>Doposażenie Klinicznego Szpitalnego Oddziału Ratunkowego 10 Wojskowego Szpitala Klinicznego z Polikliniką SP ZOZ w Bydgoszczy</t>
  </si>
  <si>
    <t>10 WOJSKOWY SZPITAL KLINICZNY Z POLIKLINIKĄ</t>
  </si>
  <si>
    <t>Powstańców Warszawy 5</t>
  </si>
  <si>
    <t>Doposażenie - zakup sprzętu i aparatury medycznej.</t>
  </si>
  <si>
    <t>POIS.09.01.00-00-0153/17-00</t>
  </si>
  <si>
    <t>ZAKUP SPRZĘTU MEDYCZNEGO Z UWZGLĘDNIENIEM STANOWISK WSTĘPNEJ INTENSYWNEJ TERAPII NA POTRZEBY SZPITALNEGO ODDZIAŁU RATUNKOWEGO W ZŁOTOWIE</t>
  </si>
  <si>
    <t>SZPITAL POWIATOWY IM. ALFREDA SOKOŁOWSKIEGO</t>
  </si>
  <si>
    <t>Szpitalna 28</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</si>
  <si>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4.Operacyjne wykorzystanie nowych środków trwałych jako tzw. etap operacyjny Projektu. </t>
  </si>
  <si>
    <t>POIS.09.01.00-00-0154/17-00</t>
  </si>
  <si>
    <t>Poprawa Funkcjonowania systemu ratownictwa medycznego na terenie powiatu tarnogórskiego poprzez przebudowę i doposażenie SOR Wielospecjalistycznego Szpitala Powiatowego w Tarnowskich Górach oraz budowę lądowiska</t>
  </si>
  <si>
    <t>WIELOSPECJALISTYCZNY SZPITAL POWIATOWY SPÓŁKA AKCYJNA</t>
  </si>
  <si>
    <t>Tarnowskie Góry</t>
  </si>
  <si>
    <t>42-612</t>
  </si>
  <si>
    <t>Pyskowicka 47-51</t>
  </si>
  <si>
    <t>POIS.09.01.00-00-0155/17-00</t>
  </si>
  <si>
    <t>Budowa infrastruktury towarzyszącej SOR oraz zakup sprzetu medycznego w celu zapewnienia pełnej funkcjonalności Szpitalnego Oddziału Ratunkowego w Wojewódzkim Szpitalu Zespolonym w Lesznie</t>
  </si>
  <si>
    <t>WOJEWÓDZKI SZPITAL ZESPOLONY W LESZNIE</t>
  </si>
  <si>
    <t>Jana Kiepury 45</t>
  </si>
  <si>
    <t>Wzmocnienie infrastruktury, a także podniesienie jakości i dostępności do usług medycznych w Wojewódzkim Szpitalu Zespolonym w Lesznie w zakresie ratownictwa medycznego.</t>
  </si>
  <si>
    <t>POIS.09.01.00-00-0156/17-00</t>
  </si>
  <si>
    <t>Doposażanie sprzętowe Szpitalnego Oddziału Ratunkowego w Wojewódzkim Szpitalu Zespolonym w Elblągu</t>
  </si>
  <si>
    <t>WOJEWÓDZKI SZPITAL ZESPOLONY W ELBLĄGU</t>
  </si>
  <si>
    <t xml:space="preserve">Zakres działań inwestycyjnych niniejszego projektu obejmuje: I.ZAKUP APARATURY MEDYCZNEJ w łącznej liczbie 111 sztuk. </t>
  </si>
  <si>
    <t>POIS.09.01.00-00-0157/17-00</t>
  </si>
  <si>
    <t xml:space="preserve">Przebudowa i doposażenie SOR w SPZOZ w Hajnówce celem zapewnienia najwyższej jakości opieki medycznej </t>
  </si>
  <si>
    <t>SAMODZIELNY PUBLICZNY ZAKŁAD OPIEKI ZDROWOTNEJ W HAJNÓWCE</t>
  </si>
  <si>
    <t>Doc. Adama Dowgirda 9</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</si>
  <si>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</si>
  <si>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POIS.09.01.00-00-0158/17-00</t>
  </si>
  <si>
    <t xml:space="preserve">Poprawa jakości świadczeń opieki zdrowotnej w Szpitalnym Oddziale Ratunkowym Mazowieckiego Szpitala Wojewódzkiego w Siedlcach Sp. z o.o. </t>
  </si>
  <si>
    <t>MAZOWIECKI SZPITAL WOJEWÓDZKI W SIEDLCACH SPÓŁKA Z OGRANICZONĄ ODPOWIEDZIALNOŚCIĄ</t>
  </si>
  <si>
    <t>Celem projektu jest poprawa jakości świadczeń medycznych realizowanych przez SOR MSW w Siedlcach poprzez zakup nowoczesnego, energooszczędnego sprzętu i wyposażenia do przebudowywanego Oddziału.</t>
  </si>
  <si>
    <t>POIS.09.01.00-00-0159/17-00</t>
  </si>
  <si>
    <t>Poprawa efektywności systemu ratownictwa medycznego w powiecie bartoszyckim poprzez modernizację i doposażenie SOR Szpitala Powiatowego w Bartoszycach</t>
  </si>
  <si>
    <t>SZPITAL POWIATOWY IM. JANA PAWŁA II W BARTOSZYCACH</t>
  </si>
  <si>
    <t>Bartoszyce</t>
  </si>
  <si>
    <t>11-200</t>
  </si>
  <si>
    <t>Kardynała Wyszyńskiego 11</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</si>
  <si>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</si>
  <si>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POIS.09.01.00-00-0160/17-00</t>
  </si>
  <si>
    <t>Modernizacja SOR SP ZOZ w Parczewie w celu zagwarantowania bezpieczeństwa mieszkańców powiatu parczewskiego - uzupełnienie wyposażenia w celu bezawaryjnego funkcjonowania Oddziału</t>
  </si>
  <si>
    <t>Przedmiotem projektu jest uzupełnienie doposażenia, dzięki czemu będzie możliwa kompleksowa jakość świadczonych usług medycznych w zakresie ratownictwa medycznego. Zakupiony zostanie: Wózek do transportu endoskopów, Insuflator endoskopowy CO2, Myjnia endoskopowa, Laparoskop, Diatermia, Wiertarka, Analizator parametrów krytycznych.</t>
  </si>
  <si>
    <t>POIS.09.01.00-00-0163/17-00</t>
  </si>
  <si>
    <t>Poprawa dostępności i jakości świadczeń zdrowotnych poprzez unowocześnienie SOR w SP ZZOZ w Przasnyszu</t>
  </si>
  <si>
    <t>SAMODZIELNY PUBLICZNY ZESPÓŁ ZAKŁADÓW OPIEKI ZDROWOTNEJ W PRZASNYSZU</t>
  </si>
  <si>
    <t>Sadowa 9</t>
  </si>
  <si>
    <t xml:space="preserve">Zakres inwestycji I. Dokumentacja aplikacyjna (studium wykonalności) II. Dokumentacja techniczna wraz z kosztorysami III. Roboty budowlano-montażowe w obrębie SOR IV. Zakup wyposażenia dla potrzeb funkcjonowania SOR </t>
  </si>
  <si>
    <t>POIS.09.01.00-00-0164/17-00</t>
  </si>
  <si>
    <t>Modernizacja i rozbudowa szpitalnego oddziału ratunkowego celem rozwoju systemu ratownictwa medycznego w powiecie staszowskim</t>
  </si>
  <si>
    <t>SAMODZIELNY PUBLICZNY ZESPÓŁ ZAKŁADÓW OPIEKI ZDROWOTNEJ W STASZOWIE</t>
  </si>
  <si>
    <t>11 Listopada 78</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</si>
  <si>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oraz zakup sprzętu medycznego na SOR.</t>
  </si>
  <si>
    <t>POIS.09.01.00-00-0165/17-00</t>
  </si>
  <si>
    <t>Poprawa funkcjonowania systemu ratownictwa medycznego Wojewódzkiego Szpitala Zespolonego im. Stanisława Rybickiego w Skierniewicach</t>
  </si>
  <si>
    <t>WOJEWÓDZKI SZPITAL ZESPOLONY IM. STANISŁAWA RYBICKIEGO W SKIERNIEWICACH</t>
  </si>
  <si>
    <t>Skierniewice</t>
  </si>
  <si>
    <t>96-100</t>
  </si>
  <si>
    <t>dr. Stanisława Rybickiego 1</t>
  </si>
  <si>
    <t>Doposażenie w aparaturę i sprzęt medyczny.</t>
  </si>
  <si>
    <t>POIS.09.01.00-00-0166/17-00</t>
  </si>
  <si>
    <t>Zakup specjalistycznej aparatury ratującej życie na potrzeby SOR przy PCZ w Kartuzach</t>
  </si>
  <si>
    <t>POWIATOWE CENTRUM ZDROWIA SP. Z O.O W KARTUZACH</t>
  </si>
  <si>
    <t>Kartuzy</t>
  </si>
  <si>
    <t>83-300</t>
  </si>
  <si>
    <t>Floriana Ceynowy 7</t>
  </si>
  <si>
    <t xml:space="preserve"> W projekcie zaplanowano następujące zadanie w zakresie dostawy, montażu specjalistycznej aparatury medycznej ratującej życie na potrzeby SOR.</t>
  </si>
  <si>
    <t>POIS.09.01.00-00-0167/17-00</t>
  </si>
  <si>
    <t>Doposażenie Szpitalnego Oddziału Ratunkowego przy Wojewódzkim Szpitalu Specjalistycznym w Legnicy</t>
  </si>
  <si>
    <t>WOJEWÓDZKI SZPITAL SPECJALISTYCZNY W LEGNICY</t>
  </si>
  <si>
    <t>Jarosława Iwaszkiewicza 9</t>
  </si>
  <si>
    <t>POIS.09.01.00-00-0168/17-00</t>
  </si>
  <si>
    <t>Inwestycja w SOR SKDJ w Warszawie w celu wzmocnienia efektywności działania systemu PRM w województwie mazowieckim</t>
  </si>
  <si>
    <t>POIS.09.01.00-00-0169/17-00</t>
  </si>
  <si>
    <t>Wyposażenie SOR w SP ZOZ w Łukowie istotnym elementem poprawy działania systemu ratownictwa medycznego w Powiecie Łukowskim</t>
  </si>
  <si>
    <t>SAMODZIELNY PUBLICZNY ZAKŁAD OPIEKI ZDROWOTNEJ W ŁUKOWIE</t>
  </si>
  <si>
    <t>Łuków</t>
  </si>
  <si>
    <t>21-400</t>
  </si>
  <si>
    <t>Doktora Andrzeja Rogalińskiego 3</t>
  </si>
  <si>
    <t>Inwestycja obejmuje zakup aparatury medycznej, sprzętu i wyposażenia na potrzeby SOR.</t>
  </si>
  <si>
    <t>POIS.09.01.00-00-0170/17-00</t>
  </si>
  <si>
    <t>Budowa całodobowego lądowiska dla śmigłowców ratunkowych LPR wraz z infrastrukturą oraz doposażeniem SOR-u dla SP ZOZ Szpitala Powiatowego im. E. Biernackiego w Opocznie.</t>
  </si>
  <si>
    <t>SAMODZIELNY PUBLICZNY ZAKŁAD OPIEKI ZDROWOTNEJ SZPITAL POWIATOWY IM. EDMUNDA BIERNACKIEGO W OPOCZNIE</t>
  </si>
  <si>
    <t>Opoczno</t>
  </si>
  <si>
    <t>26-300</t>
  </si>
  <si>
    <t>Partyzantów 30</t>
  </si>
  <si>
    <t>Przedmiotem projektu jest budowa całodobowego lądowiska dla śmigłowców ratunkowych LPR wraz z infrastrukturą oraz doposażeniem SOR-u. Planowane do budowy w ramach projektu lądowisko będzie naziemne.</t>
  </si>
  <si>
    <t>POIS.09.01.00-00-0171/17-00</t>
  </si>
  <si>
    <t>Rozbudowa i doposażenie Szpitalnego Oddziału Ratunkowego Szpitala Specjalistycznego w Kościerzynie w celu poprawy bezpieczeństwa zdrowotnego na obszarze powiatu kościerskiego i powiatów ościennych</t>
  </si>
  <si>
    <t>SZPITAL SPECJALISTYCZNY W KOŚCIERZYNIE SPÓŁKA Z OGRANICZONĄ ODPOWIEDZIALNOŚCIĄ</t>
  </si>
  <si>
    <t>Alojzego Piechowskiego 36</t>
  </si>
  <si>
    <t xml:space="preserve">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t>
  </si>
  <si>
    <t>POIS.09.01.00-00-0173/17-00</t>
  </si>
  <si>
    <t xml:space="preserve">Wsparcie SOR w Zespole Opieki Zdrowotnej w Oświęcimiu przez doposażenie w sprzęt i aparaturę medyczną oraz wymianę oświetlenia na energooszczędne </t>
  </si>
  <si>
    <t>ZESPÓŁ OPIEKI ZDROWOTNEJ W OŚWIĘCIMIU</t>
  </si>
  <si>
    <t>Wysokie Brzegi 4</t>
  </si>
  <si>
    <t>Zakup sprzętu i aparatury medycznej, zakup wyposażenia, wymiana oświetlenia na energooszczędne.</t>
  </si>
  <si>
    <t>POIS.09.01.00-00-0174/17-00</t>
  </si>
  <si>
    <t>Poprawa efektywności systemu ratownictwa medycznego w powiecie ostrowskim poprzez przebudowę i doposażenie SOR</t>
  </si>
  <si>
    <t>SAMODZIELNY PUBLICZNY ZESPÓŁ ZAKŁADÓW OPIEKI ZDROWOTNEJ W OSTROWI MAZOWIECKIEJ</t>
  </si>
  <si>
    <t>Ostrów Mazowiecka</t>
  </si>
  <si>
    <t>07-300</t>
  </si>
  <si>
    <t>Stanisława Duboisa 68</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</si>
  <si>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</si>
  <si>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POIS.09.01.00-00-0177/17-00</t>
  </si>
  <si>
    <t>Przebudowa i rozbudowa Szpitalnego Oddziału Ratunkowego z wyposażeniem i zakupem aparatury medycznej w Wojewódzkim Szpitalu Specjalistycznym im. Marii Skłodowskiej-Curie w Zgierzu</t>
  </si>
  <si>
    <t>WOJEWÓDZKI SZPITAL SPECJALISTYCZNY IM. MARII SKŁODOWSKIEJ-CURIE W ZGIERZU</t>
  </si>
  <si>
    <t>Parzęczewska 35</t>
  </si>
  <si>
    <t>POIS.09.01.00-00-0178/17-00</t>
  </si>
  <si>
    <t>Modernizacja pomieszczeń oraz zakup sprzętu i aparatury medycznej niezbędnych do prawidłowego funkcjonowania Szpitalnego Oddziału Ratunkowego w Szpitalu Powiatowym w Chrzanowie</t>
  </si>
  <si>
    <t>SAMODZIELNY PUBLICZNY ZAKŁAD OPIEKI ZDROWOTNEJ SZPITAL POWIATOWY W CHRZANOWIE</t>
  </si>
  <si>
    <t>Topolowa 16</t>
  </si>
  <si>
    <t xml:space="preserve">Przedmiotem Projektu jest przebudowa i modernizacja Szpitalnego Oddziału Ratunkowego w Szpitalu Powiatowym w Chrzanowie przy ul. Topolowej 16. Planowane działania inwestycyjne dotyczą 935 m2 powierzchni SOR. Projekt zakłada:  przebudowę i modernizację pomieszczeń,  zakup specjalistycznych urządzeń medycznych i wyposażenia, zakup sprzętu informatycznego niezbędnego do obsługi SOR. </t>
  </si>
  <si>
    <t>POIS.09.01.00-00-0179/17-00</t>
  </si>
  <si>
    <t>Zakup nowoczesnej aparatury medycznej dla Szpitalnego Oddziału Ratunkowego w Wejherowie</t>
  </si>
  <si>
    <t>SZPITALE POMORSKIE SPÓŁKA Z OGRANICZONĄ ODPOWIEDZIALNOSCIĄ</t>
  </si>
  <si>
    <t>Gdynia</t>
  </si>
  <si>
    <t>81-519</t>
  </si>
  <si>
    <t>Powstania Styczniowego 1</t>
  </si>
  <si>
    <t>POIS.09.01.00-00-0181/17-00</t>
  </si>
  <si>
    <t>Podniesienie dostępności do świadczeń zdrowotnych poprzez rozbudowę, remont i wyposażenie SOR wraz z budową drogi wewnętrznej do lądowiska w Kutnowskim Szpitalu Samorządowym Sp. z o.o.</t>
  </si>
  <si>
    <t>KUTNOWSKI SZPITAL SAMORZĄDOWY SP. Z O.O.</t>
  </si>
  <si>
    <t>Kutno</t>
  </si>
  <si>
    <t>99-300</t>
  </si>
  <si>
    <t>Kościuszki 52</t>
  </si>
  <si>
    <t>POIS.09.01.00-00-0184/17-00</t>
  </si>
  <si>
    <t>Przebudowa SOR Szpitala Specjalistycznego w Pile wraz z podjazdem dla karetek oraz doposażeniem w sprzęt medyczny z uwzględnieniem stanowisk do wstępnej intensywnej terapii</t>
  </si>
  <si>
    <t>SZPITAL SPECJALISTYCZNY W PILE IM. STANISŁAWA STASZICA</t>
  </si>
  <si>
    <t>Ludwika Rydygiera 1</t>
  </si>
  <si>
    <t>POIS.09.01.00-00-0185/17-00</t>
  </si>
  <si>
    <t>Doposażenie w sprzęt medyczny oraz infrastrukturę informatyczną ze szczególnym uwzględnieniem obszaru stanowisk wstępnej intensywnej terapii Szpitalnego Oddziału Ratunkowego Szpitala Specjalistycznego im. S. Żeromskiego w Krakowie</t>
  </si>
  <si>
    <t>SZPITAL SPECJALISTYCZNY IM. STEFANA ŻEROMSKIEGO SAMODZIELNY PUBLICZNY ZAKŁAD OPIEKI ZDROWOTNEJ W KRAKOWIE</t>
  </si>
  <si>
    <t>Przedmiotem projektu jest realizacja następujących działań: - zakup niezbędnej aparatury medycznej wykorzystywanej na SOR, - zakup niezbędnego sprzętu IT, - realizacja działań informacyjno-promocyjnych.</t>
  </si>
  <si>
    <t>POIS.09.01.00-00-0187/17-00</t>
  </si>
  <si>
    <t xml:space="preserve">Doposażenie SOR w celu poprawy oferowanych usług medycznych na rzecz mieszkańców powiatu brzezińskiego i łódzkiego wschodniego w Powiatowym Centrum Zdrowia w Brzezinach Sp. z o.o. </t>
  </si>
  <si>
    <t>POWIATOWE CENTRUM ZDROWIA W BRZEZINACH SPÓŁKA Z OGRANICZONĄ ODPOWIEDZIALNOŚCIĄ</t>
  </si>
  <si>
    <t>Brzeziny</t>
  </si>
  <si>
    <t>95-060</t>
  </si>
  <si>
    <t>Marii Skłodowskiej-Curie 6</t>
  </si>
  <si>
    <t>Przedmiotem projektu jest doposażenie SOR w celu poprawy oferowanych usług medycznych na rzecz mieszkańców powiatu brzezińskiego i łódzkiego wschodniego w Powiatowym Centrum Zdrowia w Brzezinach.</t>
  </si>
  <si>
    <t>POIS.09.01.00-00-0188/17-00</t>
  </si>
  <si>
    <t>Doposażenie Szpitalnego Oddziału Ratunkowego Samodzielnego Publicznego Zakładu Opieki Zdrowotnej w Łęcznej</t>
  </si>
  <si>
    <t>SAMODZIELNY PUBLICZNY ZAKŁAD OPIEKI ZDROWOTNEJ W ŁĘCZNEJ</t>
  </si>
  <si>
    <t>Łęczna</t>
  </si>
  <si>
    <t>21-010</t>
  </si>
  <si>
    <t>Krasnystawska 52</t>
  </si>
  <si>
    <t>POIS.09.01.00-00-0191/17-00</t>
  </si>
  <si>
    <t xml:space="preserve">Poprawa funkcjonowania Szpitalnego Oddziału Ratunkowego WS - SP ZOZ w Zgorzelcu poprzez jego rozbudowę. </t>
  </si>
  <si>
    <t>Działania inwestycyjne podejmowane w projekcie polegać będą na rozbudowie istniejącego SOR o 276 m2.</t>
  </si>
  <si>
    <t>POIS.09.01.00-00-0192/17-00</t>
  </si>
  <si>
    <t>Remont i doposażenie Szpitalnego Oddziału Ratunkowego w Szpitalu Powiatowym im. Dr Tytusa Chałubińskiego w Zakopanem wraz z modernizacją lądowiska dla śmigłowców</t>
  </si>
  <si>
    <t>SZPITAL POWIATOWY IM. DR TYTUSA CHAŁUBIŃSKIEGO W ZAKOPANEM</t>
  </si>
  <si>
    <t>Zakopane</t>
  </si>
  <si>
    <t>34-500</t>
  </si>
  <si>
    <t>Kamieniec 10</t>
  </si>
  <si>
    <t>Remont pomieszczeń SOR, modernizacja lądowiska dla śmigłowców, zakup sprzętu medycznego, aparatury diagnostycznej i wyposażenia.</t>
  </si>
  <si>
    <t>POIS.09.01.00-00-0193/17-00</t>
  </si>
  <si>
    <t xml:space="preserve">Budowa lądowiska dla śmigłowców ratunkowych na terenie Samodzielnego Publicznego Zespołu Opieki Zdrowotnej w Leżajsku wraz z dostosowaniem i doposażeniem Szpitalnego Oddziału Ratunkowego </t>
  </si>
  <si>
    <t>SAMODZIELNY PUBLICZNY ZESPÓŁ OPIEKI ZDROWOTNEJ W LEŻAJSKU</t>
  </si>
  <si>
    <t>Leżajsk</t>
  </si>
  <si>
    <t>37-300</t>
  </si>
  <si>
    <t>Leśna 22</t>
  </si>
  <si>
    <t>Zakres rzeczowy porjektu pobejmuje: 1. Roboty budowlane związane z budową lądowiska 2. Wyposażenie SOR.</t>
  </si>
  <si>
    <t>POIS.09.01.00-00-0195/17-00</t>
  </si>
  <si>
    <t>Przystosowanie pomieszczeń szpitalnych SOR wraz z wyposażeniem w Szpitalu Św. Wincentego a Paulo</t>
  </si>
  <si>
    <t>SZPITALE POMORSKIE SPÓŁKA Z OGRANICZONĄ ODPOWIEDZIALNOŚCIĄ</t>
  </si>
  <si>
    <t>POIS.09.01.00-00-0196/17-00</t>
  </si>
  <si>
    <t>Poprawa jakości i dostępności świadczonych usług medycznych w ramach Szpitalnego Oddziału Ratunkowego Szpitala Wojewódzkiego im. dr. Ludwika Rydygiera w Suwałkach</t>
  </si>
  <si>
    <t>SZPITAL WOJEWÓDZKI IM. DR. LUDWIKA RYDYGIERA W SUWAŁKACH</t>
  </si>
  <si>
    <t>Szpitalna 60</t>
  </si>
  <si>
    <t>POIS.09.01.00-00-0199/17-00</t>
  </si>
  <si>
    <t xml:space="preserve">Zakup sprzętu dla Szpitalnego Oddziału Ratunkowego Regionalnego Szpitala Specjalistycznego im. dr. Wł. Biegańskiego w Grudziądzu </t>
  </si>
  <si>
    <t>REGIONALNY SZPITAL SPECJALISTYCZNY IM. DR WŁADYSŁAWA BIEGAŃSKIEGO W GRUDZIĄDZU</t>
  </si>
  <si>
    <t>dr. Ludwika Rydygiera 15</t>
  </si>
  <si>
    <t xml:space="preserve"> Zakres projektu obeujmuje:  zakup sprzętu medycznego. </t>
  </si>
  <si>
    <t>POIS.09.01.00-00-0200/17-00</t>
  </si>
  <si>
    <t>Doposażenie Szpitalnego Oddziału Ratunkowego SPZOZ w Świdnicy, ze szczególnym uwzględnieniem stanowisk wstępnej intensywnej terapii.</t>
  </si>
  <si>
    <t xml:space="preserve">W ramach projektu Wnioskodawca doposaży Szpitalny Oddział Ratunkowy w aparaturę medyczną, sprzęt i wyposażenie medycznego. </t>
  </si>
  <si>
    <t>POIS.09.01.00-00-0201/17-00</t>
  </si>
  <si>
    <t>Modernizacja i doposażenie Szpitalnego Oddziału Ratunkowego Samodzielnego Publicznego Zakładu Opieki Zdrowotnej w Puławach</t>
  </si>
  <si>
    <t>SAMODZIELNY PUBLICZNY ZAKŁAD OPIEKI ZDROWOTNEJ W PUŁAWACH</t>
  </si>
  <si>
    <t>Puławy</t>
  </si>
  <si>
    <t>24-100</t>
  </si>
  <si>
    <t>gen. Bema 1</t>
  </si>
  <si>
    <t>POIS.09.01.00-00-0202/17-00</t>
  </si>
  <si>
    <t>Doposażenie Szpitalnego Oddziału Ratunkowego w Szpitalu Wojewódzkim w Poznaniu w sprzęt i aparaturę medyczną</t>
  </si>
  <si>
    <t>Juraszów 7</t>
  </si>
  <si>
    <t>Projekt zakłada zakup 118 szt. sprzętu medycznego, doposażenia oraz wprowadzenia nowych metod diagnostyki i leczenia.</t>
  </si>
  <si>
    <t>POIS.09.01.00-00-0203/17-00</t>
  </si>
  <si>
    <t>Modernizacja Szpitalnego Oddziału Ratunkowego Pabianickiego Centrum Medycznego w Pabianicach wraz z budową lądowiska</t>
  </si>
  <si>
    <t>PABIANICKIE CENTRUM MEDYCZNE SP. Z O.O.</t>
  </si>
  <si>
    <t>Pabianice</t>
  </si>
  <si>
    <t>95-200</t>
  </si>
  <si>
    <t>Jana Pawła II 68</t>
  </si>
  <si>
    <t>Zakres projektu obejmuje: Roboty budowlane, w tym  modernizacją SOR  W ramach robót budowlanych w obrębie SOR zostaną przeprowadzone prace modernizacyjne na oddziale oraz budowa lądowiska.</t>
  </si>
  <si>
    <t>POIS.09.01.00-00-0204/17-00</t>
  </si>
  <si>
    <t>Poprawa jakości świadczeń zdrowotnych poprzez doposażenie Szpitalnego Oddziału Ratunkowego Szpitala Powiatowego w Zawierciu</t>
  </si>
  <si>
    <t>SZPITAL POWIATOWY W ZAWIERCIU</t>
  </si>
  <si>
    <t>Miodowa 14</t>
  </si>
  <si>
    <t>POIS.09.01.00-00-0205/17-00</t>
  </si>
  <si>
    <t>Remont estakady dojazdowej wraz z osłoniętym podjazdem dla karetek oraz doposażenie Szpitalnego Oddziału Ratunkowego Wojewódzkiego Szpitala Zespolonego w Koninie</t>
  </si>
  <si>
    <t>WOJEWÓDZKI SZPITAL ZESPOLONY W KONINIE</t>
  </si>
  <si>
    <t>Szpitalna 45</t>
  </si>
  <si>
    <t>Zakup sprzętu i remont estakady wraz z podjazdem dla karetek.</t>
  </si>
  <si>
    <t>POIS.09.01.00-00-0206/17-00</t>
  </si>
  <si>
    <t>Poprawa efektywności systemu ratownictwa w powiecie nowodworskim poprzez rozbudowę i doposażenie SOR Nowodworskiego Centrum Medycznego</t>
  </si>
  <si>
    <t>NOWODWORSKIE CENTRUM MEDYCZNE W NOWYM DWORZE MAZOWIECKIM</t>
  </si>
  <si>
    <t>Nowy Dwór Mazowiecki</t>
  </si>
  <si>
    <t>05-100</t>
  </si>
  <si>
    <t>Miodowa 2</t>
  </si>
  <si>
    <t>POIS.09.01.00-00-0207/17-00</t>
  </si>
  <si>
    <t>Budowa lądowiska dla śmigłowców ratunkowych dla potrzeb ZOZ w Skarżysku-Kamiennej oraz doposażenie Szpitalnego Oddziału Ratunkowego w sprzęt medyczny</t>
  </si>
  <si>
    <t>ZESPÓŁ OPIEKI ZDROWOTNEJ W SKARŻYSKU-KAMIENNEJ SZPITAL POWIATOWY IM. MARII SKŁODOWSKIEJ-CURIE</t>
  </si>
  <si>
    <t>Skarżysko-Kamienna</t>
  </si>
  <si>
    <t>26-110</t>
  </si>
  <si>
    <t>Szpitalna 1</t>
  </si>
  <si>
    <t>POIS.09.01.00-00-0208/17-00</t>
  </si>
  <si>
    <t>Podniesienie jakości usług zdrowotnych oraz zwiększenie dostępu do usług medycznych w Wojewódzkim Szpitalu Specjalistycznym im. błogosławionego księdza Jerzego Popiełuszki we Włocławku – wyposażenie SOR</t>
  </si>
  <si>
    <t>WOJEWÓDZKI SZPITAL SPECJALISTYCZNY IM. BŁOGOSŁAWIONEGO KSIĘDZA JERZEGO POPIEŁUSZKI WE WŁOCŁAWKU</t>
  </si>
  <si>
    <t>Wieniecka 49</t>
  </si>
  <si>
    <t>POIS.09.01.00-00-0209/17-00</t>
  </si>
  <si>
    <t>Zwiększenie skuteczności udzielania świadczeń ratowniczych poprzez podniesienie ich jakości oraz poprawę dostępności i funkcjonalności Szpitalnego Oddziału Ratunkowego w Zespole Opieki Zdrowotnej w Końskich</t>
  </si>
  <si>
    <t>ZESPÓŁ OPIEKI ZDROWOTNEJ W KOŃSKICH</t>
  </si>
  <si>
    <t>Końskie</t>
  </si>
  <si>
    <t>26-200</t>
  </si>
  <si>
    <t>Gimnazjalna 41b</t>
  </si>
  <si>
    <t>POIS.09.01.00-00-0210/17-00</t>
  </si>
  <si>
    <t>Planowane działania będą polegały na zakupie nowoczesnego sprzętu i aparatury do przebudowanego SOR, w tym stacjonarnego cyfrowego aparatu RTG z wyposażeniem.</t>
  </si>
  <si>
    <t>POIS.09.01.00-00-0211/17-00</t>
  </si>
  <si>
    <t>W ramach projektu planuje się  rozbudować szpital o pomieszczenia przeznaczone na SOR oraz OIOM oraz wyposażyć w niezbędny sprzęt - bronchoskop.</t>
  </si>
  <si>
    <t>POIS.09.01.00-00-0212/17-00</t>
  </si>
  <si>
    <t>DOPOSAŻENIE SZPITALNEGO ODDZIAŁU RATUNKOWEGO SZPITALA WOJEWÓDZKIEGO W BIELSKU – BIAŁEJ W CELU POPRAWY WARUNKÓW UDZIELANIA ŚWIADCZEŃ MEDYCZNYCH W STANACH ZAGROŻENIA ZDROWIA I ŻYCIA</t>
  </si>
  <si>
    <t xml:space="preserve">Projekt będzie polegał na zakupie sprzętu i aparatury medycznej w liczbie 86 sztuk, która w pełni unowocześni SOR oraz przyczyni się do zwiększenia komfortu leczenia pacjentów. </t>
  </si>
  <si>
    <t>POIS.09.01.00-00-0213/17-00</t>
  </si>
  <si>
    <t>Modernizacja i doposażenie Szpitalnego Oddziału Ratunkowego w Zespole Zakładów Opieki Zdrowotnej w Cieszynie</t>
  </si>
  <si>
    <t xml:space="preserv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t>
  </si>
  <si>
    <t>POIS.09.01.00-00-0214/17-00</t>
  </si>
  <si>
    <t>Remont i doposażenie Szpitalnego Oddziału Ratunkowego ZZOZ w Ostrowie Wielkopolskim</t>
  </si>
  <si>
    <t>POIS.09.01.00-00-0215/17-00</t>
  </si>
  <si>
    <t xml:space="preserve">Poprawa jakości świadczonych usług i bezpieczeństwa pacjentów poprzez zakup wyrobów medycznych oraz wyposażenia do Szpitalnego Oddziału Ratunkowego w Szpitalu Wojewódzkim w Koszalinie im. Mikołaja Kopernika </t>
  </si>
  <si>
    <t>SZPITAL WOJEWÓDZKI W KOSZALINIE IM. MIKOŁAJA KOPERNIKA</t>
  </si>
  <si>
    <t>Tytusa Chałubińskiego 7</t>
  </si>
  <si>
    <t>W projekcie zaplanowano zakup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</si>
  <si>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POIS.09.01.00-00-0216/17-00</t>
  </si>
  <si>
    <t>Budowa i wyposażenie pawilonu Szpitalnego Oddziału Ratunkowego w Ostrowcu Świętokrzyskim w celu poprawy funkcjonowania systemu ratownictwa medycznego</t>
  </si>
  <si>
    <t>ZESPÓŁ OPIEKI ZDROWOTNEJ W OSTROWCU ŚWIĘTOKRZYSKIM</t>
  </si>
  <si>
    <t>Ostrowiec Świętokrzyski</t>
  </si>
  <si>
    <t>27-400</t>
  </si>
  <si>
    <t>Karola Szymanowskiego 11</t>
  </si>
  <si>
    <t>Dobudowa jednokondygnacyjnego segmentu D, doposażenie Oddziału w niezbędny sprzęt medyczny.</t>
  </si>
  <si>
    <t>POIS.09.01.00-00-0217/17-00</t>
  </si>
  <si>
    <t>Zakup specjalistycznego sprzętu medycznego dla Szpitalnego Oddziału Ratunkowego w Wielospecjalistycznym Szpitalu Wojewódzkim w Gorzowie Wlkp. Sp. z o. o.</t>
  </si>
  <si>
    <t>WIELOSPECJALISTYCZNY SZPITAL WOJEWÓDZKI W GORZOWIE WLKP. SPÓŁKA Z OGRANICZONĄ ODPOWIEDZIALNOŚCIĄ</t>
  </si>
  <si>
    <t>W ramach projektu planuje się zakup następującego sprzętu medycznego.</t>
  </si>
  <si>
    <t>POIS.09.01.00-00-0218/17-00</t>
  </si>
  <si>
    <t>Wzrost bezpieczeństwa pacjentów przebywających w Szpitalnym Oddziale Ratunkowym Szpitala w Szczecinku poprzez modernizację sprzętu”</t>
  </si>
  <si>
    <t>SZPITAL W SZCZECINKU SP. Z O.O.</t>
  </si>
  <si>
    <t>Szczecinek</t>
  </si>
  <si>
    <t>78-400</t>
  </si>
  <si>
    <t>Kościuszki 38</t>
  </si>
  <si>
    <t xml:space="preserve">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</si>
  <si>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POIS.09.01.00-00-0219/17-00</t>
  </si>
  <si>
    <t>Poprawa bezpieczeństwa leczenia pacjentów w SOR w Sulęcinie poprzez zakup nowoczesnego sprzętu i aparatury medycznej</t>
  </si>
  <si>
    <t>SAMODZIELNY PUBLICZNY ZAKŁAD OPIEKI ZDROWOTNEJ W SULĘCINIE</t>
  </si>
  <si>
    <t>Sulęcin</t>
  </si>
  <si>
    <t>69-200</t>
  </si>
  <si>
    <t>Wincentego Witosa 7</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</si>
  <si>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</si>
  <si>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POIS.09.01.00-00-0222/17-00</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</si>
  <si>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</si>
  <si>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</si>
  <si>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POIS.09.01.00-00-0223/17-00</t>
  </si>
  <si>
    <t xml:space="preserve">Modernizacja i rozbudowa SOR wraz z zakupem wyposażenia i budową lądowiska </t>
  </si>
  <si>
    <t>SZPITAL POMNIK CHRZTU POLSKI</t>
  </si>
  <si>
    <t>Gniezno</t>
  </si>
  <si>
    <t>62-200</t>
  </si>
  <si>
    <t>św. Jana 9</t>
  </si>
  <si>
    <t>Zakres rzeczowy projektu obejmuje: remont wraz z rozbudową Szpitalnego Oddziału Ratunkowego Szpitala w Gnieźnie oraz roboty budowlane związane z budową lądowiska dla śmigłowców sanitarnych oraz zakup aparatury medycznej.</t>
  </si>
  <si>
    <t>POIS.09.01.00-00-0225/17-00</t>
  </si>
  <si>
    <t>Poprawa funkcjonowania infrastruktury systemu ratownictwa medycznego w powiecie gorlickim poprzez doposażenie Szpitalnego Oddziału Ratunkowego Szpitala Specjalistycznego im. H. Klimontowicza w Gorlicach</t>
  </si>
  <si>
    <t>SZPITAL SPECJALISTYCZNY IM. HENRYKA KLIMONTOWICZA W GORLICACH</t>
  </si>
  <si>
    <t>W ramach projektu zostanie zakupiony sprzęt w celu doposażenia SOR-u oraz wymiany go na nowocześniejszy i wyposażony w najnowocześniejsze rozwiązania technologiczne.</t>
  </si>
  <si>
    <t>POIS.09.01.00-00-0226/17-00</t>
  </si>
  <si>
    <t>Doposażenie w sprzęt medyczny Szpitalnego Oddziału Ratunkowego SPS ZOZ w Lęborku, mające na celu poprawę jakości i efektywności systemu ratownictwa medycznego w powiecie lęborskim</t>
  </si>
  <si>
    <t>SAMODZIELNY PUBLICZNY SPECJALISTYCZNY ZAKŁAD OPIEKI ZDROWOTNEJ W LĘBORKU</t>
  </si>
  <si>
    <t>Juliana Węgrzynowicza 13</t>
  </si>
  <si>
    <t>Przedmiotem projektu jest wyłącznie zakup sprzętu i aparatury medycznej na potrzeby SOR. W ramach projektu zaplanowano ponadto realizację działań informacyjno-promocyjnych.</t>
  </si>
  <si>
    <t>POIS.09.01.00-00-0228/17-00</t>
  </si>
  <si>
    <t>Modernizacja Szpitalnego Oddziału Ratunkowego wraz z doposażeniem w sprzęt i aparaturę medyczną w Szpitalu Międzyrzeckim Sp. z o.o.</t>
  </si>
  <si>
    <t>SZPITAL MIĘDZYRZECKI SPÓŁKA Z OGRANICZONĄ ODPOWIEDZIALNOŚCIĄ</t>
  </si>
  <si>
    <t>Międzyrzecz</t>
  </si>
  <si>
    <t>Konstytucji 3 Maja 35</t>
  </si>
  <si>
    <t>Zakup sprzętu medycznego, wyposażenia oraz sprzętu informatycznego, a także przebudowa i rozbudowa SOR.</t>
  </si>
  <si>
    <t>POIS.09.01.00-00-0229/17-00</t>
  </si>
  <si>
    <t>Poprawa skuteczności działań ratownictwa medycznego na terenie województwa lubelskiego poprzez doposażenie Szpitalnego Oddziału Ratunkowego SP ZOZ MSWiA w Lublinie</t>
  </si>
  <si>
    <t>W ramach projektu zaplanowano zakup sprzętu medycznego.</t>
  </si>
  <si>
    <t>POIS.09.01.00-00-0230/17-00</t>
  </si>
  <si>
    <t>Doposażenie w sprzęt medyczny Szpitalnego Oddziału Ratunkowego SPZOZ w Krotoszynie w celu poprawy jakości usług i zwiększenia bezpieczeństwa zdrowotnego</t>
  </si>
  <si>
    <t>SAMODZIELNY PUBLICZNY ZAKŁAD OPIEKI ZDROWOTNEJ W KROTOSZYNIE</t>
  </si>
  <si>
    <t>Młyńska 2</t>
  </si>
  <si>
    <t>POIS.09.01.00-00-0231/17-00</t>
  </si>
  <si>
    <t>Rozbudowa i doposażenie szpitalnego oddziału ratunkowego 5 Wojskowego Szpitala Klinicznego z Polikliniką w Krakowie</t>
  </si>
  <si>
    <t>5 WOJSKOWY SZPITAL KLINICZNY Z POLIKLINIKĄ SP ZOZ</t>
  </si>
  <si>
    <t>30-901</t>
  </si>
  <si>
    <t>Wrocławska 1-3</t>
  </si>
  <si>
    <t>Zakres rzeczowy projektu: -Dobudowa drugiej kondygnacji budynku SOR. -Doposażenie SOR (wyroby medyczne oraz wyposażenie).</t>
  </si>
  <si>
    <t>POIS.09.01.00-00-0233/17-00</t>
  </si>
  <si>
    <t>Wsparcie Szpitalnego Oddziału Ratunkowego w ZOZ Brodnica w celu dostosowania do obowiązujących wymogów, realizowany w ramach przebudowy, rozbudowy, nadbudowy istniejących obiektów Zespołu Opieki Zdrowotnej w Brodnicy</t>
  </si>
  <si>
    <t>ZESPÓŁ OPIEKI ZDROWOTNEJ</t>
  </si>
  <si>
    <t>Wiejska 9</t>
  </si>
  <si>
    <t>Projekt zakłada zakup wyposażenia i aparatury medycznej dla SOR oraz dostosowania do obowiązujących wymogów pomieszczeń Ratowniczych Zespołów Medycznych.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t>
  </si>
  <si>
    <t>POIS.09.01.00-00-0234/17-00</t>
  </si>
  <si>
    <t>Poprawa wyposażenia oraz funkcjonowania Szpitalnego Oddziału Ratunkowego w Zespole Opieki Zdrowotnej w Łęczycy celem zwiększenia dostępności oraz skuteczności udzielania świadczeń ratowniczych w zdarzeniach nagłych</t>
  </si>
  <si>
    <t>ZESPÓŁ OPIEKI ZDROWOTNEJ W ŁĘCZYCY</t>
  </si>
  <si>
    <t>Łęczyca</t>
  </si>
  <si>
    <t>99-100</t>
  </si>
  <si>
    <t>Zachodnia 6</t>
  </si>
  <si>
    <t>Przedmiotem projektu realizowanego przez Zespół Opieki Zdrowotnej w Łęczycy jest budowa lądowiska oraz zakup niezbędnego sprzętu medycznego dla Szpitalnego Oddziału Ratunkowego, w celu podniesienia jakości i dostępności do świadczeń zdrowotnych.</t>
  </si>
  <si>
    <t>POIS.09.01.00-00-0235/17-00</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</si>
  <si>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</si>
  <si>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</si>
  <si>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POIS.09.01.00-00-0236/17-00</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</si>
  <si>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</si>
  <si>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SAMODZIELNY PUBLICZNY SPECJALISTYCZNY SZPITAL ZACHODNI IM. ŚW. JANA PAWŁA II</t>
  </si>
  <si>
    <t>Projekt polega na zakupie tomografu komputerowego.</t>
  </si>
  <si>
    <t>POIS.09.01.00-00-0237/17-00</t>
  </si>
  <si>
    <t>DOPOSAŻENIE SZPITALNEGO ODDZIAŁU RATUNKOWEGO GŁOGOWSKIEGO SZPITALA POWIATOWEGO SP. Z O.O. W SPRZĘT MEDYCZNY</t>
  </si>
  <si>
    <t>GŁOGOWSKI SZPITAL POWIATOWY SPÓŁKA Z O.O.</t>
  </si>
  <si>
    <t>Tadeusza Kościuszki 15</t>
  </si>
  <si>
    <t xml:space="preserve">Doposażenie SOR w wyroby medyczne. Aparat USG Aparat RTG z ramieniem C Wyposażenie pracowni endoskopowej Analizator parametrów krytycznych Wózki transportowe Pompy strzykawkowe Zamgławiacz </t>
  </si>
  <si>
    <t>POIS.09.01.00-00-0239/17-00</t>
  </si>
  <si>
    <t>Rozwój infrastruktury medycznej szpitalnego oddziału ratunkowego SPZZOZ w Gryficach</t>
  </si>
  <si>
    <t>SAMODZIELNY PUBLICZNY ZESPÓŁ ZAKŁADÓW OPIEKI ZDROWOTNEJ W GRYFICACH.</t>
  </si>
  <si>
    <t>Niechorska 27</t>
  </si>
  <si>
    <t>Projekt polega na zakupie sprzętu medycznego służącego do diagnostyki lub terapii, sprzętu komputerowego oraz wykonaniu robót budowlanych, instalacyjnych, wentylacji, montażu oświetlenia wraz z dostawą sprzętu do monitoringu dla SOR.</t>
  </si>
  <si>
    <t>POIS.09.01.00-00-0240/17-00</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</si>
  <si>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</si>
  <si>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</si>
  <si>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</si>
  <si>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</si>
  <si>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</si>
  <si>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Kazimierza Wielkiego 4</t>
  </si>
  <si>
    <t xml:space="preserve">Planowane działania: - wykonanie prac budowlanych i modernizacyjnych, - zakup wyposażenia SOR; - działania promocyjno-informacyjne. </t>
  </si>
  <si>
    <t>Grunwaldzka 45</t>
  </si>
  <si>
    <t>POIS.09.01.00-00-0244/17-00</t>
  </si>
  <si>
    <t>POIS.09.01.00-00-0246/17-00</t>
  </si>
  <si>
    <t>POIS.09.01.00-00-0247/17-00</t>
  </si>
  <si>
    <t>Utworzenie centrum urazowego dla dzieci w Uniwersyteckim Szpitalu Dziecięcym w Krakowie</t>
  </si>
  <si>
    <t>UNIWERSYTECKI SZPITAL DZIECIĘCY W KRAKOWIE</t>
  </si>
  <si>
    <t>Wielicka 265</t>
  </si>
  <si>
    <t>Przedmiotem projektu jest adaptacja pomieszczeń dla pracowni rezonansu magnetycznego wraz z wykonaniem zasilania oraz zakup sprzętu medycznego, niezbędnego dla uzyskania pełnej funkcjonalności planowanego do utworzenia centrum urazowego dla dzieci.</t>
  </si>
  <si>
    <t>POIS.09.01.00-00-0248/17-00</t>
  </si>
  <si>
    <t>Przebudowa Izby Przyjęć i dostosowanie do SOR wraz z budową lądowiska w Szpitalu Powiatowym w Zambrowie</t>
  </si>
  <si>
    <t>SZPITAL POWIATOWY W ZAMBROWIE SP. ZO.O.</t>
  </si>
  <si>
    <t>Zambrów</t>
  </si>
  <si>
    <t>18-300</t>
  </si>
  <si>
    <t>Papieża Jana Pawła II 3</t>
  </si>
  <si>
    <t>Planowany do realizacji Projekt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</si>
  <si>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POIS.09.01.00-00-0249/17-00</t>
  </si>
  <si>
    <t>Doposażenie Szpitalnego Oddziału Ratunkowego Szpitala im. św. Jadwigi Śląskiej w Trzebnicy w specjalistyczny sprzęt medyczny</t>
  </si>
  <si>
    <t>SZPITAL IM. ŚW. JADWIGI ŚLĄSKIEJ W TRZEBNICY</t>
  </si>
  <si>
    <t>Prusicka 53-55</t>
  </si>
  <si>
    <t xml:space="preserve">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t>
  </si>
  <si>
    <t>POIS.09.01.00-00-0251/17-00</t>
  </si>
  <si>
    <t xml:space="preserve">Przebudowa i doposażenie w aparaturę medyczną Centrum Urazowego w Uniwersyteckim Szpitalu Klinicznym w Opolu w celu zwiększenia dostępności i skuteczności udzielania świadczeń medycznych w ramach Programu Operacyjnego Infrastruktura i Środowisko 2014-2020 </t>
  </si>
  <si>
    <t>UNIWERSYTECKI SZPITAL KLINICZNY W OPOLU</t>
  </si>
  <si>
    <t>OPOLSKIE</t>
  </si>
  <si>
    <t>45-401</t>
  </si>
  <si>
    <t>Aleja Wincentego Witosa 26</t>
  </si>
  <si>
    <t xml:space="preserve">Projekt składa się z następujących elementów:  rozbudowa SOR ze zwiększeniem liczby łóżek, •zakup aparatury medycznej i wyposażenia. </t>
  </si>
  <si>
    <t>POIS.09.02.00-00-0001/16-00</t>
  </si>
  <si>
    <t>POIS.09.02.00-00-0002/16-00</t>
  </si>
  <si>
    <t>Wsparcie oddziałów Szpitala Uniwersyteckiego Nr 2 im. dr. Jana Biziela w Bydgoszczy udzielających świadczeń zdrowotnych dedykowanych chorobom układu krążenia</t>
  </si>
  <si>
    <t>POIS.09.02.00-00-0004/16-00</t>
  </si>
  <si>
    <t>Modernizacja i odtworzenie zużytej specjalistycznej aparatury diagnostycznej i terapeutycznej oddziałów i pracowni Śląskiego Centrum Chorób Serca w Zabrzu udzielających świadczeń zdrowotnych na rzecz osób dorosłych z chorobami układu krążenia</t>
  </si>
  <si>
    <t>ŚLĄSKIE CENTRUM CHORÓB SERCA W ZABRZU</t>
  </si>
  <si>
    <t>Marii Curie-Skłodowskiej 9</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</si>
  <si>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stymulator elektrofizjologiczny, zestaw monitorujący IZP.</t>
  </si>
  <si>
    <t>POIS.09.02.00-00-0005/16-00</t>
  </si>
  <si>
    <t>Poprawa jakości diagnostyki i leczenia kardiologiczno-kardiochirurgicznego poprzez zakup specjalistycznego sprzętu medycznego w Klinicznym Szpitalu Wojewódzkim Nr 2 im. Św. Jadwigi Królowej w Rzeszowie</t>
  </si>
  <si>
    <t>Przedmiotem projektu jest wymiana wyposażenia Klinicznego Szpitala Wojewódzkiego im. św. Jadwigi Królowej nr 2 w Rzeszowie na potrzeby funkcjonowania klinik kardiologii, kardiochirurgii i oddziału rehabilitacji kardiologicznej. Projekt w swoim zakresie obejmuje wymianę systemu monitorowania funkcji życiowych pacjenta w Klinicznym Oddziale Kardiochirurgii i Klinicznym Oddziale Kardiologii oraz wymianę aparatu USG w Klinice Rehabilitacji Kardiologicznej. Zakres rzeczowy projektu przewiduje zakup sprzętu celem wymiany przestarzałego wyposażenia.</t>
  </si>
  <si>
    <t>POIS.09.02.00-00-0012/16-00</t>
  </si>
  <si>
    <t xml:space="preserve">Poprawa efektywności systemu ochrony zdrowia poprzez wsparcie Kliniki Kardiologii Interwencyjnej i Zaburzeń Rytmu Serca USK im. WAM – CSW w Łodzi. </t>
  </si>
  <si>
    <t>POIS.09.02.00-00-0013/16-00</t>
  </si>
  <si>
    <t>Utworzenie interdyscyplinarnego i cyfrowego systemu diagnostyki chorób układu krążenia dorosłych w zakresie kardiomonitorowania, angiografii, echokardiografii oraz elektrokardiografii.</t>
  </si>
  <si>
    <t>SZPITAL KLINICZNY IM. HELIODORA ŚWIĘCICKIEGO UNIWERSYTETU MEDYCZNEGO IM. KAROLA MARCINKOWSKIEGO W POZNANIU</t>
  </si>
  <si>
    <t>60-355</t>
  </si>
  <si>
    <t>Stanisława Przybyszewskiego 49</t>
  </si>
  <si>
    <t>POIS.09.02.00-00-0014/16-00</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</si>
  <si>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</si>
  <si>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</si>
  <si>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POIS.09.02.00-00-0015/16-00</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</si>
  <si>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</si>
  <si>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</si>
  <si>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POIS.09.02.00-00-0016/16-00</t>
  </si>
  <si>
    <t>Poprawa jakości i skuteczności leczenia pacjentów onkologicznych wraz z dostosowaniem klinik do aktualnych standardów opieki w CO-I Oddział w Krakowie poprzez remont Klinik Onkologii i Ginekologii Onkologicznej oraz Zakładu Patomorfologii Nowotworów</t>
  </si>
  <si>
    <t>CENTRUM ONKOLOGII – INSTYTUT IM. MARII SKŁODOWSKIEJ-CURIE ODDZIAŁ W KRAKOWIE</t>
  </si>
  <si>
    <t>Garncarska 11</t>
  </si>
  <si>
    <t>POIS.09.02.00-00-0017/16-00</t>
  </si>
  <si>
    <t>Odtworzenie istniejącej infrastruktury Świętokrzyskiego Centrum Kardiologii w Kielcach</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</si>
  <si>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aparatów poligraficznych (urządzenie umożliwiające ocenę występowania i zaawansowania obturacyjnego bezdechu sennego) - zakup Przenośnego (mobilnego)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na potrzeby interaktywnych szkoleń dla pacjentów i ich rodzin - zakup systemu ciągłego nieinwazyjnego monitorowania ciśnienia tętniczego oraz parametrów hemodynamicznych wraz z funkcją optymalizacji wszczepialnych urządzeń stymulujących  - zakup pompy infuzyjnej </t>
  </si>
  <si>
    <t>POIS.09.02.00-00-0018/16-00</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</si>
  <si>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</si>
  <si>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</si>
  <si>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POIS.09.02.00-00-0019/16-00</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</si>
  <si>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</si>
  <si>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</si>
  <si>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POIS.09.02.00-00-0021/16-00</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</si>
  <si>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</si>
  <si>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</si>
  <si>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POIS.09.02.00-00-0022/16-00</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</si>
  <si>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</si>
  <si>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</si>
  <si>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POIS.09.02.00-00-0024/16-00</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</si>
  <si>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</si>
  <si>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</si>
  <si>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POIS.09.02.00-00-0026/16-00</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</si>
  <si>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</si>
  <si>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</si>
  <si>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POIS.09.02.00-00-0027/16-00</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</si>
  <si>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</si>
  <si>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</si>
  <si>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Stefana Banacha 1a</t>
  </si>
  <si>
    <t>POIS.09.02.00-00-0033/16-00</t>
  </si>
  <si>
    <t>Poprawa świadczenia usług zdrowotnych w zakresie chorób układu krążenia w SPZOZ MSWiA w Białymstoku</t>
  </si>
  <si>
    <t>SAMODZIELNY PUBLICZNY ZAKŁAD OPIEKI ZDROWOTNEJ MINISTERSTWA SPRAW WEWNĘTRZNYCH I ADMINISTRACJI W BIAŁYMSTOKU</t>
  </si>
  <si>
    <t>Fabryczna 27</t>
  </si>
  <si>
    <t>POIS.09.02.00-00-0034/16-00</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</si>
  <si>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</si>
  <si>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</si>
  <si>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POIS.09.02.00-00-0035/16-00</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</si>
  <si>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</si>
  <si>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</si>
  <si>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Alpejska 42</t>
  </si>
  <si>
    <t>POIS.09.02.00-00-0039/16-00</t>
  </si>
  <si>
    <t>Poprawa świadczonych usług medycznych z zakresu chorób układu krążenia poprzez doposażenie Kliniki Chirurgii Naczyniowej i Angiologii oraz Zakładu Radiologii Zabiegowej i Diagnostyki Obrazowej</t>
  </si>
  <si>
    <t>Stanisława Staszica 16</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</si>
  <si>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t>
  </si>
  <si>
    <t>POIS.09.02.00-00-0044/16-00</t>
  </si>
  <si>
    <t>Unowocześnienie aparatury do diagnostyki i terapii chorób układu krążenia w Centralnym Szpitalu Klinicznym Uniwersytetu Medycznego w Łodzi</t>
  </si>
  <si>
    <t>SAMODZIELNY PUBLICZNY ZAKŁAD OPIEKI ZDROWOTNEJ CENTRALNY SZPITAL KLINICZNY UNIWERSYTETU MEDYCZNEGO W ŁODZI</t>
  </si>
  <si>
    <t>92-213</t>
  </si>
  <si>
    <t>Pomorska 251</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</si>
  <si>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</si>
  <si>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</si>
  <si>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</si>
  <si>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</si>
  <si>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Krakowska 16</t>
  </si>
  <si>
    <t>Zakres rzeczowy projektu obejmuje: I.1 Przebudowę pomieszczeń w celu utworzenia sali operacyjnej hybrydowej I.2 Powiększenie Oddziału Anestezjologii i Intensywnej Terapii o dodatkowe 2 łóżka II. Doposażenie oddziałów szpitalnych poprzez zakup aparatury medycznej.</t>
  </si>
  <si>
    <t>POIS.09.02.00-00-0047/16-00</t>
  </si>
  <si>
    <t>Leczenie chorób układu krążenia z wykorzystaniem nowoczesnych technologii w zakresie diagnostyki i terapii w Uniwersyteckim Szpitalu Klinicznym im. Jana Mikulicza Radeckiego we Wrocławiu</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</si>
  <si>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</si>
  <si>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POIS.09.02.00-00-0054/16-00</t>
  </si>
  <si>
    <t xml:space="preserve">Poprawa efektywności działania Oddziałów szpitalnych Kardiologii i Kardiochirurgii w Uniwersyteckim Szpitalu Klinicznym w Opolu w zakresie infrastruktury ochrony zdrowia przez wymianę niezbędnego sprzętu i wyposażenia </t>
  </si>
  <si>
    <t xml:space="preserve">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t>
  </si>
  <si>
    <t>POIS.09.02.00-00-0055/16-00</t>
  </si>
  <si>
    <t xml:space="preserve">Wsparcie oddziałów GPSK UM w zakresie wymiany sprzętu i wyposażenia niezbędnego do diagnostyki i leczenia chirurgicznego nowotworów narządów rodnych kobiety </t>
  </si>
  <si>
    <t>GINEKOLOGICZNO POŁOŻNICZY SZPITAL KLINICZNY UNIWERSYTETU MEDYCZNEGO IM. KAROLA MARCINKOWSKIEGO</t>
  </si>
  <si>
    <t>Polna 33</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</si>
  <si>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</si>
  <si>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W ramach projektu zostanie również zakupiony sprzęt medyczny, który zastąpi zużyty sprzęt medyczny oraz stanowiący doposażenie Oddziału Kardiologicznego, Rehabilitacji Kardiologicznej oraz Pracowni Elektrofizjologii.</t>
  </si>
  <si>
    <t>POIS.09.02.00-00-0057/16-00</t>
  </si>
  <si>
    <t xml:space="preserve">Wsparcie diagnostyki i leczenia schorzeń onkologicznych w Instytucie Hematologii i Transfuzjologii </t>
  </si>
  <si>
    <t>INSTYTUT HEMATOLOGII I TRANSFUZJOLOGII</t>
  </si>
  <si>
    <t>02-776</t>
  </si>
  <si>
    <t>Indiry Gandhi 14</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</si>
  <si>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</si>
  <si>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3 maja 13-15</t>
  </si>
  <si>
    <t>POIS.09.02.00-00-0059/16-00</t>
  </si>
  <si>
    <t>Podniesienie skuteczności i efektywności usług medycznych świadczonych w Klinice Hematologii, Nowotworów Krwi i Transplantacji Szpiku SPSK nr 1 we Wrocławiu poprzez modernizację jej infrastruktury</t>
  </si>
  <si>
    <t>SAMODZIELNY PUBLICZNY SZPITAL KLINICZNY NR1 WE WROCŁAWIU</t>
  </si>
  <si>
    <t>50-369</t>
  </si>
  <si>
    <t>Marii Curie-Skłodowskiej 58</t>
  </si>
  <si>
    <t xml:space="preserve">Modernizacja infrastruktury Kliniki Hematologii i Nowotworów Krwi SPSK nr 1 we Wrocławiu w celu zapewnienia odpowiedniego wsparcia medycznego rosnącej populacji pacjentów dotkniętych nowotworami krwi; </t>
  </si>
  <si>
    <t>POIS.09.02.00-00-0060/17-00</t>
  </si>
  <si>
    <t>Poprawa jakości i dostępności do świadczeń z zakresu położnictwa i neonatologii w Uniwersyteckim Centrum Zdrowia Kobiety i Noworodka Warszawskiego Uniwersytetu Medycznego</t>
  </si>
  <si>
    <t>UNIWERSYTECKIE CENTRUM ZDROWIA KOBIETY I NOWORODKA WARSZAWSKIEGO UNIWERSYTETU MEDYCZNEGO SP. Z O.O.</t>
  </si>
  <si>
    <t>02-015</t>
  </si>
  <si>
    <t>pl. Plac Sokratesa Starynkiewicza 1/3</t>
  </si>
  <si>
    <t>Projekt dotyczy inwestycji w sprzęt i aparaturę medyczną oraz prace budowlano modernizacyjne w budynku głównym jednostki oraz zakup infrastruktury informatycznej niezbędnej do funkcjonowania oddziałów po modernizacji.</t>
  </si>
  <si>
    <t>POIS.09.02.00-00-0062/17-00</t>
  </si>
  <si>
    <t xml:space="preserve">Restrukturyzacja Uniwersyteckiego Szpitala Ortopedyczno- Rehabilitacyjnego w Zakopanem poprzez wymianę przestarzałego sprzętu medycznego oraz wdrożenie innowacyjnych technologii informatycznych </t>
  </si>
  <si>
    <t>UNIWERSYTECKI SZPITAL ORTOPEDYCZNO - REHABILITACYJNY W ZAKOPANEM</t>
  </si>
  <si>
    <t>Oswalda Balzera 15</t>
  </si>
  <si>
    <t>Projekt zakłada wyposażenie USOR w nowoczesny sprzęt medyczny, terapeutyczny, monitorujący oraz diagnostyczny.</t>
  </si>
  <si>
    <t>POIS.09.02.00-00-0063/17-00</t>
  </si>
  <si>
    <t xml:space="preserve">Wsparcie Oddziałów Wojewódzkiego Szpitala Zespolonego w Kielcach w zakresie neonatologii, pediatrii i innych oddziałów zajmujących się leczeniem dzieci a także współpracujących z nimi pracowni diagnostycznych </t>
  </si>
  <si>
    <t>POIS.09.02.00-00-0066/17-00</t>
  </si>
  <si>
    <t>Poprawa warunków udzielania świadczeń zdrowotnych w IMID poprzez wymianę aparatury medycznej i modernizację Kliniki Chirurgii Onkologicznej Dzieci i Młodzieży, Kliniki Anestezjologii i Oddziału Intensywnej Terapii, Bloku Operacyjnego oraz ZDO</t>
  </si>
  <si>
    <t>INSTYTUT MATKI I DZIECKA</t>
  </si>
  <si>
    <t>Marcina Kasprzaka 17a</t>
  </si>
  <si>
    <t>W ramach Projektu przewiduje się przeprowadzenie prac modernizacyjnych i wymianę sprzętu medycznego.</t>
  </si>
  <si>
    <t>POIS.09.02.00-00-0067/17-00</t>
  </si>
  <si>
    <t>Wsparcie infrastruktury Uniwersyteckiego Szpitala Dziecięcego w Lublinie poprzez przebudowę oraz doposażenie Bloku Operacyjnego, Działu Sterylizacji, Dezynfekcji oraz Stacji Łóżek i Zakładu Diagnostyki Obrazowej</t>
  </si>
  <si>
    <t>Zakres rzeczowy inwestycji obejmuje doposażenie Oddziałów: Chirurgii, I Ortopedii, II Ortopedii, Otolaryngologii oraz przebudowę części pomieszczeń Szpitala, tj. Zakładu Diagnostyki Obrazowej, Bloku Operacyjnego, Działu Sterylizacji, Dezynfekcji i Stacji Łóżek.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</si>
  <si>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POIS.09.02.00-00-0068/17-00</t>
  </si>
  <si>
    <t xml:space="preserve">Poprawa kompleksowości opieki nad matką i dzieckiem poprzez wymianę sprzętu medycznego na Oddziale Położnictwa, Patologii Ciąży i Ginekologii oraz Oddziale Intensywnej Opieki Medycznej z Blokiem Operacyjnym. </t>
  </si>
  <si>
    <t>SAMODZIELNY PUBLICZNY WIELOSPECJALISTYCZNY ZAKŁAD OPIEKI ZDROWOTNEJ MINISTERSTWA SPRAW WEWNĘTRZNYCH W BYDGOSZCZY</t>
  </si>
  <si>
    <t>85-015</t>
  </si>
  <si>
    <t>ks. Ryszarda Markwarta 4-6</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</si>
  <si>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</si>
  <si>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POIS.09.02.00-00-0069/17-00</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</si>
  <si>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</si>
  <si>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</si>
  <si>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POIS.09.02.00-00-0070/17-00</t>
  </si>
  <si>
    <t>Wymiana aparatury i sprzętu medycznego na oddziałach ginekologii i pulmonologii w 10 Wojskowym Szpitalu Klinicznym z Polikliniką SP ZOZ w Bydgoszczy, w celu poprawy systemu opieki zdrowotnej</t>
  </si>
  <si>
    <t>Powstańców 5</t>
  </si>
  <si>
    <t>POIS.09.02.00-00-0071/17-00</t>
  </si>
  <si>
    <t>Poprawa jakości usług medycznych poprzez dostosowanie budynku Szpitala SP ZOZ MSWiA w Opolu do potrzeb diagnostyki i leczenia chorób układu kostno-stawowo-mięśniowego oraz ginekologii</t>
  </si>
  <si>
    <t>SAMODZIELNY PUBLICZNY ZAKŁAD OPIEKI ZDROWOTNEJ MINISTERSTWA SPRAW WEWNĘTRZNYCH I ADMINISTRACJI W OPOLU</t>
  </si>
  <si>
    <t>45-075</t>
  </si>
  <si>
    <t>Krakowska 44</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</si>
  <si>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</si>
  <si>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POIS.09.02.00-00-0072/17-00</t>
  </si>
  <si>
    <t>Podniesienie bezpieczeństwa i jakości świadczeń opieki zdrowotnej w Górnośląskim Centrum Zdrowia Dziecka w Katowicach</t>
  </si>
  <si>
    <t>Medyków 16</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</si>
  <si>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</si>
  <si>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POIS.09.02.00-00-0073/17-00</t>
  </si>
  <si>
    <t>Ponadregionalne Centrum Zabiegowe – rozwój klinik zabiegowych (ortopedii, artroskopii, chirurgii ręki, neurochirurgii, chirurgii klatki piersiowej) w USK im. WAM-CSW w Łodzi</t>
  </si>
  <si>
    <t>SAMODZIELNY PUBLICZNY ZAKŁAD OPIEKI ZDROWOTNEJ UNIWERSYTECKI SZPITAL KLINICZNY IM. WOJSKOWEJ AKADEMII MEDYCZNEJ UNIWERSYTETU MEDYCZNEGO W ŁODZI - CENTRALNY SZPITAL WETERANÓW</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</si>
  <si>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</si>
  <si>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POIS.09.02.00-00-0074/17-00</t>
  </si>
  <si>
    <t>PROPULMO - poprawa kompleksowości i jakości leczenia pacjentów ze schorzeniami układu oddechowego ze szczególnym uwzględnieniem opieki nad dorosłymi chorymi z mukowiscydozą w Szpitalu Klinicznym Przemienienia Pańskiego</t>
  </si>
  <si>
    <t>SZPITAL KLINICZNY PRZEMIENIENIA PAŃSKIEGO UNIWERSYTETU MEDYCZNEGO IM. KAROLA MARCINKOWSKIEGO</t>
  </si>
  <si>
    <t xml:space="preserve"> Długa 1</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</si>
  <si>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</si>
  <si>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POIS.09.02.00-00-0076/17-00</t>
  </si>
  <si>
    <t xml:space="preserve">Zakup aparatury medycznej na potrzeby Zintegrowanego Bloku Operacyjnego w 4. Wojskowym Szpitalu Klinicznym z Polikliniką SP ZOZ we Wrocławiu - ETAP III </t>
  </si>
  <si>
    <t>4 WOJSKOWY SZPITAL KLINICZNY Z POLIKLINIKĄ SAMODZIELNY PUBLICZNY ZAKŁAD OPIEKI ZDROWOTNEJ WE WROCŁAWIU</t>
  </si>
  <si>
    <t>Rudolfa Weigla 5</t>
  </si>
  <si>
    <t>POIS.09.02.00-00-0077/17-00</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</si>
  <si>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</si>
  <si>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</si>
  <si>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POIS.09.02.00-00-0079/17-00</t>
  </si>
  <si>
    <t xml:space="preserve">Przebudowa i wyposażenie pomieszczeń Oddziału Chorób Płuc i Gruźlicy na terenie SP ZOZ Szpitala Specjalistycznego MSWiA w Głuchołazach </t>
  </si>
  <si>
    <t>SAMODZIELNY PUBLICZNY ZAKŁAD OPIEKI ZDROWOTNEJ SZPITAL SPECJALISTYCZNY MINISTERSTWA SPRAW WEWNĘTRZNYCH I ADMINISTRACJI W GŁUCHOŁAZACH</t>
  </si>
  <si>
    <t>Karłowicza 40</t>
  </si>
  <si>
    <t xml:space="preserve">Zaplanowana do realizacji inwestycja obejmuje swoim zakresem: - przebudowę pomieszczeń wraz z wyposażeniem Oddziału Chorób Płuc i Gruźlicy, - zakup wyrobów medycznych do pracowni badań czynnościowych oraz pracowni USG. </t>
  </si>
  <si>
    <t>POIS.09.02.00-00-0082/17-00</t>
  </si>
  <si>
    <t>Wymiana i unowocześnienie infrastruktury sprzętowej oddziałów szpitalnych oraz pracowni Śląskiego Centrum Chorób Serca w Zabrzu wykonujących świadczenia medyczne w zakresie leczenia dzieci</t>
  </si>
  <si>
    <t>POIS.09.02.00-00-0083/17-00</t>
  </si>
  <si>
    <t xml:space="preserve">Poprawa jakości i dostępności diagnostyki i leczenia chorób układu kostno-stawowo-mięśniowego w SP ZOZ MSWiA w Gdańsku </t>
  </si>
  <si>
    <t>SAMODZIELNY PUBLICZNY ZAKŁAD OPIEKI ZDROWOTNEJ MINISTERSTWA SPRAW WEWNĘTRZNYCH I ADMINISTRACJI W GDAŃSKU</t>
  </si>
  <si>
    <t>80-104</t>
  </si>
  <si>
    <t>Kartuska 4/6</t>
  </si>
  <si>
    <t>POIS.09.02.00-00-0086/17-00</t>
  </si>
  <si>
    <t>Doposażenie jednostek klinicznych, zajmujących się leczeniem i diagnostyką chorób układu oddechowego, kostno-stawowo-mięśniowego oraz w zakresie ginekologii, położnictwa i neonatologii w SPSK Nr 1 w Lublinie</t>
  </si>
  <si>
    <t>POIS.09.02.00-00-0087/17-00</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</si>
  <si>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</si>
  <si>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</si>
  <si>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POIS.09.02.00-00-0089/17-00</t>
  </si>
  <si>
    <t xml:space="preserve">Poprawa funkcjonowania ponadregionalnego wysokospecjalistycznego ośrodka medycznego poprzez zakup wyposażenia dla Ortopedyczno-Rehabilitacyjnego Szpitala Klinicznego im. Wiktora Degi Uniwersytetu Medycznego im. Karola Marcinkowskiego w Poznaniu </t>
  </si>
  <si>
    <t>ORTOPEDYCZNO-REHABILITACYJNY SZPITAL KLINICZNY IM. WIKTORA DEGI UNIWERSYTETU MEDYCZNEGO IM. KAROLA MARCINKOWSKIEGO W POZNANIU</t>
  </si>
  <si>
    <t>61-545</t>
  </si>
  <si>
    <t>28 czerwca 1956 r. 135/147</t>
  </si>
  <si>
    <t>Podstawowym celem projektu jest poprawa dostępności świadczeń opieki zdrowotnej w zakresie chorób układu kostno-stawowo-mięśniowego dla mieszkańców regionu wielkopolskiego i całego kraju dzięki zakupowi nowoczesnego wyposażenia.</t>
  </si>
  <si>
    <t>POIS.09.02.00-00-0090/17-00</t>
  </si>
  <si>
    <t xml:space="preserve">Odtworzenie infrastruktury do diagnostyki i terapii chorób układu oddechowego CO-I, poprzez wymianę wyrobów medycznych </t>
  </si>
  <si>
    <t>CENTRUM ONKOLOGII-INSTYTUT IM. MARII SKŁODOWSKIEJ-CURIE</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</si>
  <si>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</si>
  <si>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POIS.09.02.00-00-0092/17-00</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</si>
  <si>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</si>
  <si>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</si>
  <si>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POIS.09.02.00-00-0094/17-00</t>
  </si>
  <si>
    <t>Modernizacja infrastruktury Kliniki Chorób Wewnętrznych i pracowni diagnostyczno-terapeutycznych IMW</t>
  </si>
  <si>
    <t>INSTYTUT MEDYCYNY WSI IM. WITOLDA CHODŹKI</t>
  </si>
  <si>
    <t>20-090</t>
  </si>
  <si>
    <t>Kazimierza Jaczewskiego 2</t>
  </si>
  <si>
    <t xml:space="preserve">W ramach wsparcia infrastruktury wymienionych jednostek organizacyjnych Instytutu w celu wymiany i odnowienia przestarzałej i wyeksploatowanej bazy diagnostyczno-terapeutycznej przewidziano: - doposażenie w wyroby medyczne tj. zakup nowej aparatury, sprzętu medycznego i wyposażenia wyrobów medycznych, - przeprowadzenie robót budowlanych o charakterze remontowym pomieszczeń objętych projektem, modernizację mediów w tym: modernizację systemu wentylacji i klimatyzacji, wymianę osprzętu elektrycznego, wykonanie instalacji sprężonego powietrza w Sali intensywnej opieki medycznej; wydatki przyczyniające się do poprawy efektywności energetycznej w tym: wymiana okien, grzejników i oświetlenia oraz urządzenia do prowadzenia monitoringu w tym: monitoring pacjenta w Sali intensywnej opieki medycznej z sygnalizacją; - zakup wyposażenia socjalno-bytowego, w tym wymianę wyposażenia meblowego pomieszczeń i korytarza Kliniki Ch. Wewnętrznych, - zakup wyposażenia administracyjno-biurowego, w tym wyposażenie pomieszczenia archiwum Kliniki Ch. Wewnętrznych, - zakup infrastruktury dotyczącej informatyzacji podmiotów leczniczych w tym: zintegrowany system informatyczny wraz ze sprzętem komputerowym w celu wdrożenia EDM </t>
  </si>
  <si>
    <t>POIS.09.02.00-00-0095/17-00</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</si>
  <si>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</si>
  <si>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</si>
  <si>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POIS.09.02.00-00-0097/17-00</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</si>
  <si>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</si>
  <si>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</si>
  <si>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POIS.09.02.00-00-0098/17-00</t>
  </si>
  <si>
    <t>Innowacyjny Szpital</t>
  </si>
  <si>
    <t>UNIWERSYTECKI SZPITAL KLINICZNY W OLSZTYNIE</t>
  </si>
  <si>
    <t>al. Aleja Warszawska 30</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</si>
  <si>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</si>
  <si>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POIS.09.02.00-00-0099/17-00</t>
  </si>
  <si>
    <t xml:space="preserve">Zakup wyposażenia do diagnostyki i leczenia chorób układu oddechowego dla USK nr 1 im. N. Barlickiego w Łodzi jako ponadregionalnego wysokospecjalistycznego ośrodka medycznego. </t>
  </si>
  <si>
    <t>POIS.09.02.00-00-0100/17-00</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</si>
  <si>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</si>
  <si>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</si>
  <si>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POIS.09.02.00-00-0101/17-00</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</si>
  <si>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</si>
  <si>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SAMODZIELNY PUBLICZNY ZAKŁAD OPIEKI ZDROWOTNEJ MINISTERSTWA SPRAW WEWNĘTRZNYCH I ADMINISTRACJI W POZNANIU IM. PROF. LUDWIKA BIERKOWSKIEGO</t>
  </si>
  <si>
    <t>60-631</t>
  </si>
  <si>
    <t>Dojazd 34</t>
  </si>
  <si>
    <t>Zakres inwestycji obejmuje wyposażenie Oddziału Ortopedii i Traumatologii Narządu Ruchu, Zakładu Rehabilitacji Leczniczej i Osób Niepełnosprawnych oraz Oddziału Anestezjologii i Intensywnej Terapii w nowoczesny sprzęt.</t>
  </si>
  <si>
    <t>POIS.09.02.00-00-0105/17-00</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</si>
  <si>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</si>
  <si>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</si>
  <si>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POIS.09.02.00-00-0107/17-00</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</si>
  <si>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</si>
  <si>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UNIWERSYTECKIE CENTRUM KLINICZNE IM. PROF. K. GIBIŃSKIEGO ŚLĄSKIEGO UNIWERSYTETU MEDYCZNEGO W KATOWICACH</t>
  </si>
  <si>
    <t>40-514</t>
  </si>
  <si>
    <t>Ceglana 35</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</si>
  <si>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</si>
  <si>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POIS.09.02.00-00-0108/17-00</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</si>
  <si>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</si>
  <si>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</si>
  <si>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POIS.09.02.00-00-0109/17-00</t>
  </si>
  <si>
    <t xml:space="preserve">Od zarodka do noworodka czyli podniesienie jakości świadczeń zdrowotnych związanych z prokreacją i zdrowiem kobiety </t>
  </si>
  <si>
    <t>SZPITAL KLINICZNY IM. KS. ANNY MAZOWIECKIEJ</t>
  </si>
  <si>
    <t>00-315</t>
  </si>
  <si>
    <t>Karowa 2</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</si>
  <si>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Szczegółowy zakres robót budowlano-instalacyjnych został opisany w Studium Wykonalności oraz w dokumentacji projektowej, stanowiącej załącznik do niniejszego wniosku o dofinansowanie. II. Zakup nowoczesnej aparatury medycznej i wyposażenia umożliwiającego udzielnie świadczeń zdrowotnych na najwyższym poziomie, na potrzeby Bloku Operacyjnego, Oddziału Położniczego wraz z Blokiem Porodowym, Oddziału Ginekologii, Oddziału Mikroinwazyjnej Chirurgii Ginekologicznej, Oddziału Neonatologicznego, Oddziału Intensywnej Terapii Noworodka, Oddziału Patologii Ciąży I, Oddziału Patologii Ciąży II oraz Pracowni Diagnostyki Obrazowej. </t>
  </si>
  <si>
    <t>POIS.09.02.00-00-0110/17-00</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</si>
  <si>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</si>
  <si>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</si>
  <si>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POIS.09.02.00-00-0112/17-00</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</si>
  <si>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</si>
  <si>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</si>
  <si>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</si>
  <si>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</si>
  <si>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Jana III Sobieskiego  9</t>
  </si>
  <si>
    <t>Przedmiotem projektu jest wymoiana 12 letniego tomografu komputerowego, prace remontowo-adaptacyjne pracowni tomografii komputerowej oraz modernizacja nfrastruktury teletechnicznej.</t>
  </si>
  <si>
    <t>POIS.09.02.00-00-0116/17-00</t>
  </si>
  <si>
    <t xml:space="preserve">Poprawa diagnostyki i jakości leczenia dzieci z chorobami dróg oddechowych w Szpitalu Klinicznym im. K. Jonschera UM w Poznaniu </t>
  </si>
  <si>
    <t>SZPITAL KLINICZNY IM. KAROLA JONSCHERA UNIWERSYTETU MEDYCZNEGO IM. KAROLA MARCINKOWSKIEGO W POZNANIU</t>
  </si>
  <si>
    <t>60-527</t>
  </si>
  <si>
    <t>Szpitalna 27/33</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</si>
  <si>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</si>
  <si>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POIS.09.02.00-00-0117/17-00</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</si>
  <si>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</si>
  <si>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</si>
  <si>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POIS.09.02.00-00-0118/17-00</t>
  </si>
  <si>
    <t>Podniesienie standardu leczenia na oddziałach dedykowanych dzieciom w SPSK Nr 1 im. Prof. S. Szyszko SUM w Katowicach poprzez ich przebudowę i wyposażenie</t>
  </si>
  <si>
    <t>SAMODZIELNY PUBLICZNY SZPITAL KLINICZNY NR 1 IM.PROF.STANISŁAWA SZYSZKO ŚLĄSKIEGO UNIWERSYTETU MEDYCZNEGO W KATOWICACH</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</si>
  <si>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</si>
  <si>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POIS.09.02.00-00-0121/17-00</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</si>
  <si>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</si>
  <si>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</si>
  <si>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POIS.09.02.00-00-0122/17-00</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</si>
  <si>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</si>
  <si>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SAMODZIELNY PUBLICZNY ZAKŁAD OPIEKI ZDROWOTNEJ MINISTERSTWA SPRAW WEWNĘTRZNYCH I ADMINISTRACJI Z WARMIŃSKO - MAZURSKIM CENTRUM ONKOLOGII W OLSZTYNIE</t>
  </si>
  <si>
    <t>10-228</t>
  </si>
  <si>
    <t>al. Aleja Wojska Polskiego 37</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</si>
  <si>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</si>
  <si>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POIS.09.02.00-00-0123/17-00</t>
  </si>
  <si>
    <t>Modernizacja zakładów radioterapii Centrum Onkologii - Instytutu w Warszawie</t>
  </si>
  <si>
    <t>Celem projektu jest poprawa jakości i dostępności udzielanych świadczeń zdrowotnych w zakresie chorób nowotworowych poprzez modernizację i unowocześnienie bazy aparaturowej pionu radioterapii Centrum Onkologii – Instytut. W celu osiągnięcia omawianego celu zaplanowano realizację następujących działań: 1. Prace przygotowawcze obejmujące przygotowanie dokumentacji technicznej dla robót budowlano-montażowych, a także sporządzenie studium wykonalności i wniosku o dofinansowanie. 2. Przeprowadzenie remontu bunkrów w celu dostosowania ich do nowych akceleratorów. 3. Zakup, dostawa i instalacja 4 szt. nowych akceleratorów linowych w celu wymiany przestarzałych i wyeksploatowanych jednostek. 4. Koszty związane z zarządzaniem projektem - wydatki osobowe personelu Beneficjenta. 5. Realizacja działań w zakresie informacji i promocji projektu.</t>
  </si>
  <si>
    <t>POIS.09.02.00-00-0133/17-00</t>
  </si>
  <si>
    <t>Wymiana jednego akceleratora oraz rozbudowa Kliniki Radioterapii Świętokrzyskiego Centrum Onkologii w Kielcach z zakupem dodatkowego akceleratora</t>
  </si>
  <si>
    <t>ŚWIĘTOKRZYSKIE CENTRUM ONKOLOGII SAMODZIELNY PUBLICZNY ZAKŁAD OPIEKI ZDROWOTNEJ W KIELCACH</t>
  </si>
  <si>
    <t>25-734</t>
  </si>
  <si>
    <t>Prezydenta Stefana Artwińskiego 3</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</si>
  <si>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</si>
  <si>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</si>
  <si>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</si>
  <si>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</si>
  <si>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35-055</t>
  </si>
  <si>
    <t>Fryderyka Szopena 2</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</si>
  <si>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</si>
  <si>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POIS.09.02.00-00-0135/17-00</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</si>
  <si>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</si>
  <si>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</si>
  <si>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POIS.09.02.00-00-0136/17-00</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</si>
  <si>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</si>
  <si>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</si>
  <si>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</si>
  <si>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t>
  </si>
  <si>
    <t>Zakres projektu obejmuje: wykonanie windy na potrzeby SOR oraz zakup sprzętu medycznego na Szpitalny Oddział Ratunkowy.</t>
  </si>
  <si>
    <t xml:space="preserve">Projekt zakłada zakup 176 sztuk aparatury medycznej (m.in. respirator stacjonarny na statywie mobilnym, respirator transportowy, 12 kardiomonitorów, aparat RTG oraz aparat USG) oraz na zorganizowaniu dodatkowych dwóch stanowisk intensywnej terapii i jednego stanowiska obserwacyjnego. </t>
  </si>
  <si>
    <t>W ramach projektu Wnioskodawca przewiduje: a. przebudowę SOR: roboty instalacji wodno-kanalizacyjnej, grzewczej, gazów medycznych, instalacji wentylacyjno-klimatyzacyjne , b. modernizację rampy oraz wykonanie wiatrołapu wejściowego przed budynkiem A, c. zakup sprzętu medycznego.</t>
  </si>
  <si>
    <t>Przedmiotem projektu jest zakup wyposażenia: w odniesieniu do Kliniki Intensywnej Terapii i Anestezjologii z Ośrodkiem Ostrych Zatruć.</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</si>
  <si>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t>
  </si>
  <si>
    <t>Zakres projektu obejumuje budowę lądowiska.</t>
  </si>
  <si>
    <t>W ramach zakresu przedmiotowego niniejszego projektu zaplanowano: I. ROBOTY BUDOWLANE ZWIĄZANE Z BUDOWĄ LĄDOWISKA SANITARNEGO DLA ŚMIGŁOWCÓW RATUNKOWYCH II. ROBOTY BUDOWLANE DOT. MODERNIZACJI POMIESZCZEŃ SOR III. ZAKUP SPRZĘTU MEDYCZNEGO NA SOR.</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</si>
  <si>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t>
  </si>
  <si>
    <t>W ramach projektu zostanie zakupiony sprzęt medyczny.</t>
  </si>
  <si>
    <t>Celem projektu jest poprawa efektywności świadczonych usług medycznych SOR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</si>
  <si>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Projekt obejmuje zakup sprzętu medycznego.</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</si>
  <si>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t>
  </si>
  <si>
    <t xml:space="preserve">W ramach projektu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t>
  </si>
  <si>
    <t>Zakres projektu obejmował będzie następujące zadania: - Zakup sprzętu medycznego do Szpitalnego Oddziału Ratunkowego, - Zakup systemu informatycznego RIS do Szpitalnego Oddziału Ratunkowego, - Wymiana oświetlenia wewnętrznego Szpitalnego Oddziału Ratunkowego.</t>
  </si>
  <si>
    <t xml:space="preserve">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t>
  </si>
  <si>
    <t>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t>
  </si>
  <si>
    <t xml:space="preserve">Zakres projektu obejmował będzie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t>
  </si>
  <si>
    <t xml:space="preserve">Bezpośrednim celem niniejszego projektu jest zmniejszenie poziomu śmiertelności oraz skutków powikłań powstających w wyniku wypadków oraz stanów nagłego zagrożenia zdrowotnego w powiecie zawierciańskim i myszkowskim. </t>
  </si>
  <si>
    <t xml:space="preserve">Zakres projektu obejmuje: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</si>
  <si>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t>
  </si>
  <si>
    <t>Planowany do realizacji projekt obejmuje zakup sprzętu medycznego.</t>
  </si>
  <si>
    <t xml:space="preserve">Przedmiotem projektu są roboty budowlane w ramach SOR, a także przebudowa lądowiska dla śmigłowców oraz nakłady inwestycyjne na zakup aparatury medycznej. </t>
  </si>
  <si>
    <t>Rozbudowa Szpitalnego Oddziału Ratunkowego Specjalistycznego Szpitala im. dra A. Sokołowskiego w Wałbrzychu</t>
  </si>
  <si>
    <t>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</si>
  <si>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t>
  </si>
  <si>
    <t>Zakres Projektu obejmuje: 1.Remonty wraz z dostosowaniem do obowiązujących przepisów oddziałów udzielających świadczeń zdrowotnych dedykowanych chorobom układu krążenia 2. Doposażenie oddziałów udzielających świadczeń zdrowotnych dedykowanych chorobom układu krążenia w tym: 2.1. Klinika Kardiologii -Ergometr -Zestaw do prób wysiłkowych -Aparat EKG -Defibrylator -Łóżko rehabilitacyjne -Łóżko rehabilitacyjne, -Aparat USG do badania serca -Angiograf -Pompa do kontrapulsacji wewnątrzaortalnej 2.2. Klinika Chorób Naczyń i Chorób Wewnętrznych -Defibrylator -Zestaw do prób wysiłkowych -Ultrasonograf.</t>
  </si>
  <si>
    <t>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t>
  </si>
  <si>
    <t>Przedmiotem projektu jest zakup sprzętu medycznego.</t>
  </si>
  <si>
    <t>W Klinice Ginekologii Onkologicznej do najistotniejszych działań należy: modernizacja istniejącej Pracowni Brachyterapii oraz gabinetów diagnostyczno-zabiegowych i pokoju wzmożonego nadzoru medycznego, wymiana przestarzałego sprzętu medycznego. W Klinice Onkologii zaplanowano: wymianę instalacji elektrycznej i wyposażenie w oświetlenie energooszczędne, zastosowanie lokalnych instalacji klimatyzacyjnych, zmianę funkcji niektórych pomieszczeń w celu lepszego wykorzystania powierzchni i dostosowania ich do wymogów higieniczno-sanitarnych. W Zakładzie Patomorfologii Nowotworów planuje się: wymianę wyeksploatowanej i nie funkcjonalnej aparatury i urządzeń niezbędnych do prowadzenia rutynowej diagnostyki morfologicznej u pacjentów, z uwzględnieniem badań diagnostycznych wymaganych do oceny zaawansowania choroby,  dostosowanie urządzeń i aparatury medycznej ZPN do prowadzenia specjalistycznych badań konsultacyjnych.</t>
  </si>
  <si>
    <t>Zakres rzeczowy projekty obejmuje: 1. modernizację sali zabiegowej (modernizacja ok 435 m2). Zakupiony zostanie nowoczesny sprzęt pozwalający na wykonywanie procedur inwazyjnych raz taki dzięki któremu poprawi się diagnostyka i monitorowanie pacjenta.  Zakupiona zostanie nowoczesna aparatura medyczna stanowiąca niezbędne wyposażenie sali zabiegowej pracowni i pomieszczeń towarzyszących umożliwiająca bezpieczne prawidłowe przeprowadzanie procedur medycznych na najwyższym poziomie:.</t>
  </si>
  <si>
    <t>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t>
  </si>
  <si>
    <t>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t>
  </si>
  <si>
    <t>Celem projektu jest modernizacja aparatury i sprzętu medycznego.</t>
  </si>
  <si>
    <t>W ramach projekty zaplanowano zakup sprzętu i wyposażenia medycznego.</t>
  </si>
  <si>
    <t xml:space="preserve">Projekt przewiduje unowocześnienie wyposażenia medycznego Śląskiego Centrum Chorób Serca w Zabrzu poprzez wymianę zużytej, przestarzałej aparatury i sprzętu medycznego. </t>
  </si>
  <si>
    <t>Inwestycja dotyczy zakupu 82 rodzajów (łącznie 408 szt.) aparatury medycznej dla potrzeb Samodzielnego Publicznego Szpitala Klinicznego Nr 1 w Lublinie.</t>
  </si>
  <si>
    <t>POIS.12.01.00-00-001/10-00</t>
  </si>
  <si>
    <t>POIS.12.01.00-00-001/11-00</t>
  </si>
  <si>
    <t>POIS.12.01.00-00-002/10-00</t>
  </si>
  <si>
    <t>POIS.12.01.00-00-002/11-00</t>
  </si>
  <si>
    <t>POIS.12.01.00-00-003/10-00</t>
  </si>
  <si>
    <t>POIS.12.01.00-00-003/11-00</t>
  </si>
  <si>
    <t>POIS.12.01.00-00-004/10-00</t>
  </si>
  <si>
    <t>POIS.12.01.00-00-004/11-00</t>
  </si>
  <si>
    <t>POIS.12.01.00-00-006/10-00</t>
  </si>
  <si>
    <t>POIS.12.01.00-00-008/10-00</t>
  </si>
  <si>
    <t>POIS.12.01.00-00-010/10-00</t>
  </si>
  <si>
    <t>POIS.12.01.00-00-011/10-00</t>
  </si>
  <si>
    <t>POIS.12.01.00-00-014/10-00</t>
  </si>
  <si>
    <t>POIS.12.01.00-00-015/10-00</t>
  </si>
  <si>
    <t>POIS.12.01.00-00-016/10-00</t>
  </si>
  <si>
    <t>POIS.12.01.00-00-017/10-00</t>
  </si>
  <si>
    <t>POIS.12.01.00-00-019/10-00</t>
  </si>
  <si>
    <t>POIS.12.01.00-00-020/10-00</t>
  </si>
  <si>
    <t>POIS.12.01.00-00-021/10-00</t>
  </si>
  <si>
    <t>POIS.12.01.00-00-024/10-00</t>
  </si>
  <si>
    <t>POIS.12.01.00-00-025/10-00</t>
  </si>
  <si>
    <t>POIS.12.01.00-00-026/10-00</t>
  </si>
  <si>
    <t>POIS.12.01.00-00-027/10-00</t>
  </si>
  <si>
    <t>POIS.12.01.00-00-028/10-00</t>
  </si>
  <si>
    <t>POIS.12.01.00-00-033/10-00</t>
  </si>
  <si>
    <t>POIS.12.01.00-00-034/10-00</t>
  </si>
  <si>
    <t>POIS.12.01.00-00-035/10-00</t>
  </si>
  <si>
    <t>POIS.12.01.00-00-036/10-00</t>
  </si>
  <si>
    <t>POIS.12.01.00-00-037/10-00</t>
  </si>
  <si>
    <t>POIS.12.01.00-00-038/10-00</t>
  </si>
  <si>
    <t>POIS.12.01.00-00-039/10-00</t>
  </si>
  <si>
    <t>POIS.12.01.00-00-041/10-00</t>
  </si>
  <si>
    <t>POIS.12.01.00-00-042/10-00</t>
  </si>
  <si>
    <t>POIS.12.01.00-00-044/10-00</t>
  </si>
  <si>
    <t>POIS.12.01.00-00-047/10-00</t>
  </si>
  <si>
    <t>POIS.12.01.00-00-050/10-00</t>
  </si>
  <si>
    <t>POIS.12.01.00-00-051/10-00</t>
  </si>
  <si>
    <t>POIS.12.01.00-00-053/10-00</t>
  </si>
  <si>
    <t>POIS.12.01.00-00-055/10-00</t>
  </si>
  <si>
    <t>POIS.12.01.00-00-059/10-00</t>
  </si>
  <si>
    <t>POIS.12.01.00-00-061/10-00</t>
  </si>
  <si>
    <t>POIS.12.01.00-00-062/10-00</t>
  </si>
  <si>
    <t>POIS.12.01.00-00-063/10-00</t>
  </si>
  <si>
    <t>POIS.12.01.00-00-064/10-00</t>
  </si>
  <si>
    <t>POIS.12.01.00-00-065/10-00</t>
  </si>
  <si>
    <t>POIS.12.01.00-00-066/10-00</t>
  </si>
  <si>
    <t>POIS.12.01.00-00-067/10-00</t>
  </si>
  <si>
    <t>POIS.12.01.00-00-068/10-00</t>
  </si>
  <si>
    <t>POIS.12.01.00-00-069/10-00</t>
  </si>
  <si>
    <t>POIS.12.01.00-00-070/10-00</t>
  </si>
  <si>
    <t>POIS.12.01.00-00-209/08-00</t>
  </si>
  <si>
    <t>POIS.12.01.00-00-211/08-00</t>
  </si>
  <si>
    <t>POIS.12.01.00-00-212/08-00</t>
  </si>
  <si>
    <t>POIS.12.01.00-00-213/08-00</t>
  </si>
  <si>
    <t>POIS.12.01.00-00-216/08-00</t>
  </si>
  <si>
    <t>POIS.12.01.00-00-217/08-00</t>
  </si>
  <si>
    <t>POIS.12.01.00-00-218/08-00</t>
  </si>
  <si>
    <t>POIS.12.01.00-00-221/08-00</t>
  </si>
  <si>
    <t>POIS.12.01.00-00-223/08-00</t>
  </si>
  <si>
    <t>POIS.12.01.00-00-225/08-00</t>
  </si>
  <si>
    <t>POIS.12.01.00-00-227/08-00</t>
  </si>
  <si>
    <t>POIS.12.01.00-00-228/08-00</t>
  </si>
  <si>
    <t>POIS.12.01.00-00-231/08-00</t>
  </si>
  <si>
    <t>POIS.12.01.00-00-232/08-00</t>
  </si>
  <si>
    <t>POIS.12.01.00-00-235/08-00</t>
  </si>
  <si>
    <t>POIS.12.01.00-00-236/08-00</t>
  </si>
  <si>
    <t>POIS.12.01.00-00-237/08-00</t>
  </si>
  <si>
    <t>POIS.12.01.00-00-238/08-00</t>
  </si>
  <si>
    <t>POIS.12.01.00-00-239/08-00</t>
  </si>
  <si>
    <t>POIS.12.01.00-00-242/08-00</t>
  </si>
  <si>
    <t>POIS.12.01.00-00-244/08-00</t>
  </si>
  <si>
    <t>POIS.12.01.00-00-246/08-00</t>
  </si>
  <si>
    <t>POIS.12.01.00-00-247/08-00</t>
  </si>
  <si>
    <t>POIS.12.01.00-00-248/08-00</t>
  </si>
  <si>
    <t>POIS.12.01.00-00-249/08-00</t>
  </si>
  <si>
    <t>POIS.12.01.00-00-251/08-00</t>
  </si>
  <si>
    <t>POIS.12.01.00-00-252/08-00</t>
  </si>
  <si>
    <t>POIS.12.01.00-00-254/08-00</t>
  </si>
  <si>
    <t>POIS.12.01.00-00-255/08-00</t>
  </si>
  <si>
    <t>POIS.12.01.00-00-256/08-00</t>
  </si>
  <si>
    <t>POIS.12.01.00-00-257/08-00</t>
  </si>
  <si>
    <t>POIS.12.01.00-00-261/08-00</t>
  </si>
  <si>
    <t>POIS.12.01.00-00-262/08-00</t>
  </si>
  <si>
    <t>POIS.12.01.00-00-263/08-00</t>
  </si>
  <si>
    <t>POIS.12.01.00-00-266/08-00</t>
  </si>
  <si>
    <t>POIS.12.01.00-00-268/08-00</t>
  </si>
  <si>
    <t>POIS.12.01.00-00-269/08-00</t>
  </si>
  <si>
    <t>POIS.12.01.00-00-270/08-00</t>
  </si>
  <si>
    <t>POIS.12.01.00-00-271/08-00</t>
  </si>
  <si>
    <t>POIS.12.01.00-00-272/08-00</t>
  </si>
  <si>
    <t>POIS.12.01.00-00-274/08-00</t>
  </si>
  <si>
    <t>POIS.12.01.00-00-276/08-00</t>
  </si>
  <si>
    <t>POIS.12.01.00-00-278/08-00</t>
  </si>
  <si>
    <t>POIS.12.01.00-00-279/08-00</t>
  </si>
  <si>
    <t>POIS.12.01.00-00-280/08-00</t>
  </si>
  <si>
    <t>POIS.12.01.00-00-281/08-00</t>
  </si>
  <si>
    <t>POIS.12.01.00-00-283/08-00</t>
  </si>
  <si>
    <t>POIS.12.01.00-00-284/08-00</t>
  </si>
  <si>
    <t>POIS.12.01.00-00-285/08-00</t>
  </si>
  <si>
    <t>POIS.12.01.00-00-287/08-00</t>
  </si>
  <si>
    <t>POIS.12.01.00-00-289/08-00</t>
  </si>
  <si>
    <t>POIS.12.01.00-00-290/08-00</t>
  </si>
  <si>
    <t>POIS.12.01.00-00-292/08-00</t>
  </si>
  <si>
    <t>POIS.12.01.00-00-295/08-00</t>
  </si>
  <si>
    <t>POIS.12.01.00-00-296/08-00</t>
  </si>
  <si>
    <t>POIS.12.01.00-00-297/08-00</t>
  </si>
  <si>
    <t>POIS.12.01.00-00-300/08-00</t>
  </si>
  <si>
    <t>POIS.12.01.00-00-301/08-00</t>
  </si>
  <si>
    <t>POIS.12.01.00-00-302/08-00</t>
  </si>
  <si>
    <t>POIS.12.01.00-00-303/08-00</t>
  </si>
  <si>
    <t>POIS.12.01.00-00-304/08-00</t>
  </si>
  <si>
    <t>POIS.12.01.00-00-305/08-00</t>
  </si>
  <si>
    <t>POIS.12.01.00-00-306/08-00</t>
  </si>
  <si>
    <t>POIS.12.01.00-00-307/08-00</t>
  </si>
  <si>
    <t>POIS.12.01.00-00-308/08-00</t>
  </si>
  <si>
    <t>POIS.12.01.00-00-310/08-00</t>
  </si>
  <si>
    <t>POIS.12.01.00-00-311/08-00</t>
  </si>
  <si>
    <t>POIS.12.01.00-00-312/08-00</t>
  </si>
  <si>
    <t>POIS.12.01.00-00-315/08-00</t>
  </si>
  <si>
    <t>POIS.12.01.00-00-317/08-00</t>
  </si>
  <si>
    <t>POIS.12.01.00-00-321/08-00</t>
  </si>
  <si>
    <t>POIS.12.01.00-00-323/08-00</t>
  </si>
  <si>
    <t>POIS.12.01.00-00-326/08-00</t>
  </si>
  <si>
    <t>POIS.12.01.00-00-328/08-00</t>
  </si>
  <si>
    <t>POIS.12.01.00-00-329/08-00</t>
  </si>
  <si>
    <t>POIS.12.01.00-00-330/08-00</t>
  </si>
  <si>
    <t>POIS.12.01.00-00-331/08-00</t>
  </si>
  <si>
    <t>POIS.12.01.00-00-332/08-00</t>
  </si>
  <si>
    <t>POIS.12.01.00-00-333/08-00</t>
  </si>
  <si>
    <t>POIS.12.01.00-00-336/08-00</t>
  </si>
  <si>
    <t>POIS.12.01.00-00-337/08-00</t>
  </si>
  <si>
    <t>POIS.12.01.00-00-340/08-00</t>
  </si>
  <si>
    <t>POIS.12.01.00-00-342/08-00</t>
  </si>
  <si>
    <t>POIS.12.01.00-00-343/08-00</t>
  </si>
  <si>
    <t>POIS.12.01.00-00-344/08-00</t>
  </si>
  <si>
    <t>POIS.12.01.00-00-346/08-00</t>
  </si>
  <si>
    <t>POIS.12.01.00-00-350/08-00</t>
  </si>
  <si>
    <t>POIS.12.01.00-00-353/08-00</t>
  </si>
  <si>
    <t>POIS.12.01.00-00-354/08-00</t>
  </si>
  <si>
    <t>POIS.12.01.00-00-355/08-00</t>
  </si>
  <si>
    <t>POIS.12.01.00-00-356/08-00</t>
  </si>
  <si>
    <t>POIS.12.01.00-00-358/08-00</t>
  </si>
  <si>
    <t>POIS.12.01.00-00-359/08-00</t>
  </si>
  <si>
    <t>POIS.12.01.00-00-361/08-00</t>
  </si>
  <si>
    <t>POIS.12.02.00-00-001/08-00</t>
  </si>
  <si>
    <t>POIS.12.02.00-00-001/09-00</t>
  </si>
  <si>
    <t>POIS.12.02.00-00-001/11-00</t>
  </si>
  <si>
    <t>POIS.12.02.00-00-001/12-00</t>
  </si>
  <si>
    <t>POIS.12.02.00-00-001/13-00</t>
  </si>
  <si>
    <t>POIS.12.02.00-00-002/11-00</t>
  </si>
  <si>
    <t>POIS.12.02.00-00-002/09-00</t>
  </si>
  <si>
    <t>POIS.12.02.00-00-002/08-00</t>
  </si>
  <si>
    <t>POIS.12.02.00-00-001/14-00</t>
  </si>
  <si>
    <t>POIS.12.02.00-00-002/12-00</t>
  </si>
  <si>
    <t>POIS.12.02.00-00-002/13-00</t>
  </si>
  <si>
    <t>POIS.12.02.00-00-002/14-00</t>
  </si>
  <si>
    <t>POIS.12.02.00-00-002/15-00</t>
  </si>
  <si>
    <t>POIS.12.02.00-00-003/08-00</t>
  </si>
  <si>
    <t>POIS.12.02.00-00-003/09-00</t>
  </si>
  <si>
    <t>POIS.12.02.00-00-003/12-00</t>
  </si>
  <si>
    <t>POIS.12.02.00-00-003/14-00</t>
  </si>
  <si>
    <t>POIS.12.02.00-00-004/08-00</t>
  </si>
  <si>
    <t>POIS.12.02.00-00-004/09-00</t>
  </si>
  <si>
    <t>POIS.12.02.00-00-004/12-00</t>
  </si>
  <si>
    <t>POIS.12.02.00-00-005/08-00</t>
  </si>
  <si>
    <t>POIS.12.02.00-00-005/09-00</t>
  </si>
  <si>
    <t>POIS.12.02.00-00-005/12-00</t>
  </si>
  <si>
    <t>POIS.12.02.00-00-006/12-00</t>
  </si>
  <si>
    <t>POIS.12.02.00-00-007/08-00</t>
  </si>
  <si>
    <t>POIS.12.02.00-00-007/12-00</t>
  </si>
  <si>
    <t>POIS.12.02.00-00-008/08-00</t>
  </si>
  <si>
    <t>POIS.12.02.00-00-008/12-00</t>
  </si>
  <si>
    <t>POIS.12.02.00-00-009/08-00</t>
  </si>
  <si>
    <t>POIS.12.02.00-00-010/08-00</t>
  </si>
  <si>
    <t>POIS.12.02.00-00-011/08-00</t>
  </si>
  <si>
    <t>POIS.12.02.00-00-012/08-00</t>
  </si>
  <si>
    <t>POIS.12.02.00-00-013/08-00</t>
  </si>
  <si>
    <t>POIS.12.02.00-00-015/08-00</t>
  </si>
  <si>
    <t>POIS.12.02.00-00-016/08-00</t>
  </si>
  <si>
    <t>POIS.12.02.00-00-017/08-00</t>
  </si>
  <si>
    <t>POIS.12.02.00-00-018/08-00</t>
  </si>
  <si>
    <t>POIS.12.02.00-00-019/08-00</t>
  </si>
  <si>
    <t>POIS.12.02.00-00-021/08-00</t>
  </si>
  <si>
    <t>POIS.12.02.00-00-022/08-00</t>
  </si>
  <si>
    <t>POIS.12.02.00-00-023/08-00</t>
  </si>
  <si>
    <t>POIS.12.02.00-00-024/08-00</t>
  </si>
  <si>
    <t>POIS.12.02.00-00-026/08-00</t>
  </si>
  <si>
    <t>POIS.12.02.00-00-029/08-00</t>
  </si>
  <si>
    <t>POIS.12.02.00-00-030/08-00</t>
  </si>
  <si>
    <t>POIS.12.02.00-00-031/08-00</t>
  </si>
  <si>
    <t>POIS.12.02.00-00-035/08-00</t>
  </si>
  <si>
    <t>POIS.12.02.00-00-036/08-00</t>
  </si>
  <si>
    <t>POIS.12.02.00-00-037/08-00</t>
  </si>
  <si>
    <t>POIS.12.02.00-00-038/08-00</t>
  </si>
  <si>
    <t>POIS.12.02.00-00-039/08-00</t>
  </si>
  <si>
    <t>POIS.12.02.00-00-041/08-00</t>
  </si>
  <si>
    <t>POIS.12.02.00-00-042/08-00</t>
  </si>
  <si>
    <t>POIS.12.02.00-00-043/08-00</t>
  </si>
  <si>
    <t>POIS.12.02.00-00-044/08-00</t>
  </si>
  <si>
    <t>POIS.12.02.00-00-046/08-00</t>
  </si>
  <si>
    <t>POIS.12.02.00-00-047/08-00</t>
  </si>
  <si>
    <t>POIS.12.02.00-00-048/08-00</t>
  </si>
  <si>
    <t>POIS.12.02.00-00-049/08-00</t>
  </si>
  <si>
    <t>POIS.12.02.00-00-050/08-00</t>
  </si>
  <si>
    <t>POIS.12.02.00-00-051/08-00</t>
  </si>
  <si>
    <t>POIS.12.02.00-00-052/08-00</t>
  </si>
  <si>
    <t>POIS.12.02.00-00-053/08-00</t>
  </si>
  <si>
    <t>POIS.12.02.00-00-054/08-00</t>
  </si>
  <si>
    <t>POIS.12.02.00-00-055/08-00</t>
  </si>
  <si>
    <t>POIS.12.02.00-00-056/08-00</t>
  </si>
  <si>
    <t>POIS.12.02.00-00-057/08-00</t>
  </si>
  <si>
    <t>POIS.12.02.00-00-077/08-00</t>
  </si>
  <si>
    <t>POIS.12.02.00-00-076/08-00</t>
  </si>
  <si>
    <t>POIS.12.02.00-00-073/08-00</t>
  </si>
  <si>
    <t>POIS.12.02.00-00-072/08-00</t>
  </si>
  <si>
    <t>POIS.12.02.00-00-071/08-00</t>
  </si>
  <si>
    <t>POIS.12.02.00-00-070/08-00</t>
  </si>
  <si>
    <t>POIS.12.02.00-00-069/08-00</t>
  </si>
  <si>
    <t>POIS.12.02.00-00-068/08-00</t>
  </si>
  <si>
    <t>POIS.12.02.00-00-067/08-00</t>
  </si>
  <si>
    <t>POIS.12.02.00-00-066/08-00</t>
  </si>
  <si>
    <t>POIS.12.02.00-00-065/08-00</t>
  </si>
  <si>
    <t>POIS.12.02.00-00-064/08-00</t>
  </si>
  <si>
    <t>POIS.12.02.00-00-063/08-00</t>
  </si>
  <si>
    <t>POIS.12.02.00-00-062/08-00</t>
  </si>
  <si>
    <t>POIS.12.02.00-00-061/08-00</t>
  </si>
  <si>
    <t>POIS.12.02.00-00-060/08-00</t>
  </si>
  <si>
    <t>POIS.12.02.00-00-058/08-00</t>
  </si>
  <si>
    <t>Zakres projektu - :wybudowanie nowego SOR dla dzieci wraz z infrastrukturą towarzyszącą na parterze nowego budynku 2A; - wybudowanie na dachu budynku lądowiska dla śmigłowców sanitarnych; - wyposażenie SOR w sprzęt i urządzenia medyczne.</t>
  </si>
  <si>
    <t>W ramach projektu zrealizowane zostaną następujące zadania: 1. przygotowanie studium wykonalności 2. zakup angiografu informacja.</t>
  </si>
  <si>
    <t>W ramach projektu zaplanowano następujące zadania: - adaptacja SOR w tym wydzielenie strefy "zielonej" (roboty budowlane) - zakup wyposażenia na SOR.</t>
  </si>
  <si>
    <t xml:space="preserve">Utworzenie referencyjnego ośrodka leczenia niepłodności w 4 Wojskowym Szpitalu Klinicznym z Polikliniką SP ZOZ we Wrocławiu </t>
  </si>
  <si>
    <t>2018.05</t>
  </si>
  <si>
    <t>Projekt obejmuje wykonanie wielobranżowych robót budowlano-instalacyjnych w istniejącym,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na nowy . W ramach  projektu zostanie również wykonany nowy podjazd dla ambulansów sanitarnych do Szpitalnego Oddziału Ratunkowego.</t>
  </si>
  <si>
    <t xml:space="preserve">Zakres rzeczowy projektu obejmuje zakup aparatury medycznej, sprzętu i wyposażenia medycznego. </t>
  </si>
  <si>
    <t>W celu realizacji przedsięwzięcia zakłada się realizację zadań:  Nowy Szpitalny Oddział Ratunkowy przy Blokach Operacyjnych z całodobowym lądowiskiem  - Roboty budowlane wraz z montażem instalacji elektrycznych i sanitarnych, oraz zagospodarowaniem terenu,  Roboty budowlane związane z budową lądowiska helikopterów , Zakup wyposażenia niezbędnego do realizacji projektu.</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</si>
  <si>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komputerowego.Szpital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</si>
  <si>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 xml:space="preserve">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</si>
  <si>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W zakresie rzeczowym projektu zaplanowano do realizacji zakup tomografu komputerowego, zakupu kardiomonitorów (8 szt.)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 Centrala monitorująca będzie umożliwiała obserwację monitorowanych parametrów życiowych pacjentów w osobnych salach, ich rejestrację i zapis w historii choroby. Ponadto, z uwagi na konieczność zapewnienia trafnej i szybkiej diagnozy, a następnie podjęcie adekwatnego procesu leczenia, wiążącego się z koniecznością transportu pacjenta z zapewnieniem ciągłości monitoringu funkcji życiowych – zaplanowano także zakup 4 szt. kardiomonitorów na potrzeby stanowisk w ramach obszaru segregacji medycznej, z założeniem przemieszczania pacjenta z sali segregacji medycznej do innych obszarów funkcjonalnych SOR.</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</si>
  <si>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</si>
  <si>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t>
  </si>
  <si>
    <t>2018.07</t>
  </si>
  <si>
    <t>Tytuł projektu</t>
  </si>
  <si>
    <t>Rozbudowa i doposażenie Samodzielnego Publicznego Zakładu Opieki Zdrowotnej MSWiA w Kielcach celem utworzenia Szpitalnego Oddziału Ratunkowego - I ETAP.</t>
  </si>
  <si>
    <t>Beneficjent</t>
  </si>
  <si>
    <t>Samodzielny Publiczny  Zakład Opieki Zdrowotnej  MSWiA w Kielcach</t>
  </si>
  <si>
    <t>Powiat:</t>
  </si>
  <si>
    <t>TERYT:</t>
  </si>
  <si>
    <t>3.1</t>
  </si>
  <si>
    <t xml:space="preserve">Lokalizacja inwestycji </t>
  </si>
  <si>
    <t>Województwo:</t>
  </si>
  <si>
    <t>Świętokrzyskie</t>
  </si>
  <si>
    <t>Gmina:</t>
  </si>
  <si>
    <t>Zakres terytorialny inwestycji</t>
  </si>
  <si>
    <t>ogólnopolski</t>
  </si>
  <si>
    <t>n/d</t>
  </si>
  <si>
    <t>Oś priorytetowa</t>
  </si>
  <si>
    <t>IX Wzmocnienie strategicznej infrastruktury ochrony zdrowia</t>
  </si>
  <si>
    <t>Działanie</t>
  </si>
  <si>
    <t>9.1 Infrastruktura Ratownictwa medycznego</t>
  </si>
  <si>
    <t>Poddziałanie</t>
  </si>
  <si>
    <t>nd.</t>
  </si>
  <si>
    <t xml:space="preserve">
Małgorzata Iwanicka-Michałowicz,  Departament Funduszy Europejskich i e-Zdrowia, naczelnik, 
tel. 22 53 00 396, e-mail: m.iwanicka@mz.gov.pl</t>
  </si>
  <si>
    <t>9.1</t>
  </si>
  <si>
    <t>Koordynator projektu u Beneficjenta</t>
  </si>
  <si>
    <t>INFORMACJE O PROJEKCIE</t>
  </si>
  <si>
    <t>Cel zgodnie z Policy Paper</t>
  </si>
  <si>
    <t xml:space="preserve">Narzędzie zgodnie z Policy Paper </t>
  </si>
  <si>
    <t>Fundusz</t>
  </si>
  <si>
    <t>Cel Tematyczny</t>
  </si>
  <si>
    <t>Priorytet Inwestycyjny</t>
  </si>
  <si>
    <t>Typ projektów zgodnie z PO/ SZOOP</t>
  </si>
  <si>
    <t>Utworzenie nowych szpitalnych oddziałów ratunkowych powstałych od podstaw lub na bazie istniejących izb przyjęć ze szczególnym uwzględnieniem stanowisk wstępnej intensywnej terapii (roboty budowlane, doposażenie). W przypadku, kiedy w celu osiągnięcia pełnej funkcjonalności SOR niezbędne jest przeprowadzenie prac w zakresie budowy/remontu całodobowego lądowiska lub lotniska dla śmigłowców, prace te muszą zostać ujęte w zakresie rzeczowym projektu dotyczącego utworzenia SOR. Dotyczy SOR wpisanych do WPDSPRM jako planowane.</t>
  </si>
  <si>
    <t>Uzasadnienie realizacji projektu 
w trybie pozakonkursowym</t>
  </si>
  <si>
    <t xml:space="preserve">Projekt o strategicznym znaczeniu dla rozwoju społeczno- gospodarczego kraju. Zgodnie z zapisami Szczegółowego Opisu Osi Priorytetowych POIiŚ na lata 2015-20120 w ramach Działania 9.1 wnioskodawcami mogą być podmioty lecznicze udzielające świadczeń zdrowotnych w zakresie ratownictwa medycznego, w których zgodnie z Wojewódzkim Planem Działania Systemu Państwowe Ratownictwo Medyczne, planowane jest utworzenie Szpitalnego Oddziału Ratunkowego. Dla tego typu projektów, dotyczących oddziałów SOR,  przewidziano pozakonkursowy tryb wyboru projektów. Wsparcie planowanych SOR wynika z zapisów dokumentu Policy Paper dla ochrony zdrowia na lata 2014- 2020. Wybór wnioskodawcy wynika z faktu planowania w jego strukturze oddziału SOR, zgodnie z WPDSPRM dla województwa świętokrzyskiego oraz ogólnokrajową Mapą Potrzeb zdrowotnych w zakresie ratownictwa medycznego. </t>
  </si>
  <si>
    <t>Strategiczność projektu</t>
  </si>
  <si>
    <t xml:space="preserve">SP ZOZ MSWiA w Kielcach jest publicznym  zakładem opieki zdrowotnej, zabezpieczającym potrzeby służb mundurowych podległych  Ministrowi Spraw Wewnętrznych i Administracji oraz mieszkańców Kielc i województwa świętokrzyskiego, w zakresie wieloprofilowej opieki szpitalnej i ambulatoryjnej . Lokalizacja szpitala w Śródmieściu Kielc, przy drogach krajowych umożliwiających szybki dojazd z kierunków Warszawa-Kraków,  Lublin-Łódź  i w kierunku Tarnów oraz budowana i rozbudowywana infrastruktura szpitala, która wspomoże SOR zapewnią dostępność kompleksowej opieki nad pacjentem w stanie nagłego zagrożenia zdrowotnego. W 2017 r. Wojewoda Świętokrzyski rekomendowała utworzenie nowego szpitalnego oddziału ratunkowego w SP ZOZ MSWiA w Kielcach i 15 maja 2017 r. Minister Zdrowia zatwierdził  Wojewódzki Plan Działania Systemu PRM dla Województwa Świętokrzyskiego. Jest to   zgodne z polityką wsparcia tworzenia nowych jednostek systemu ratownictwa medycznego w ramach działań finansowanych ze środków europejskich, co przewiduje dokument  Policy Paper dla ochrony zdrowia na lata 2014-2020, przewidziane dla działania 9.1. Infrastruktura Ratownictwa medycznego. Inwestycja wykazuje zgodność z celem 7 Strategii Sprawne Państwo 2020. "Zapewnienie wysokiego poziomu bezpieczeństwa i porządku publicznego", gdzie w ramach poprawy funkcjonowania systemu Państwowego Ratownictwa Medycznego przewiduje się działania  związane z tworzeniem odziałów SOR. Strategia Rozwoju Kraju 2020 - inwestycja wykazuje spójność z celem 1.3. Wzmocnienie warunków sprzyjających realizacji indywidualnyh potrzeb i aktywności obywatela ( 1.3.3.). Zwiększenie bezpieczeństwa obywateli, gdzie podkreślono szczególne znaczenie właściwego funkcjonowania systemu Państwowe Ratownictwo Medyczne. Strategia rozwoju kapitału ludzkiego 2020 - w ramach celu szczegółowego 4: Poprawa zdrowia obywateli oraz efektywności systemu opieki zdrowotnej przewiduje się ograniczenie  śmiertelności z przyczyn zewnętrznych, w szczególności wynikających z wypadów komunikacyjnych i urazów. Strategia Rozwoju Województwa Świętokrzyskiego do 2020 r. </t>
  </si>
  <si>
    <t>Opis wpływu projektu na efektywność kosztową projektu oraz efektywność finansową Beneficjenta</t>
  </si>
  <si>
    <t>Cel projektu</t>
  </si>
  <si>
    <r>
      <t>Celem projektu jest utworzenie Szpitalnego Oddziału Ratunkowego</t>
    </r>
    <r>
      <rPr>
        <i/>
        <sz val="10"/>
        <rFont val="Calibri"/>
        <family val="2"/>
        <charset val="238"/>
        <scheme val="minor"/>
      </rPr>
      <t xml:space="preserve">w strukturach SP ZOZ MSWiA w Kielcach, dzięki czemu w aglomeracji kieleckiej funkcjonować będzie optymalna liczba SOR - zgodnie z koncepcją rozwoju jednostek systemu ujętą w Wojewódzkim Planie Działania Systemu PRM dla Woj. Świętokrzyskiego. Pozwoli to zapewnić należytą dostępność do świadczeń zdrowotnych udzielanych w warunkach szpitalnych na rzecz osób w stanach magłego zagrożenia zdrowotnego w związku z tym, że od kilku lat identyfikujemy wzrost liczby pacjentów z zagrożeniem zdrowia i życia.      </t>
    </r>
  </si>
  <si>
    <t>Opis projektu</t>
  </si>
  <si>
    <r>
      <t>Zakres prac koniecznych do wykonania w celu  rozbudowy, przebudowy i dostosowania oraz doposażenia istniejącej  infrastruktury szpitalnej do wymogów dla SOR w ramach  ETAPU I obejmuje: prace budowlane - budowa, rozbudowa szpitala, istniejącej izby przyjęć w parterze budynku polikliniki, podjazdu dla karetek, sali wstępnej segregcji, łącznika pomiędzy szpitalem a bud. polikliniki, przebudowa parteru w obrębie łącznika wraz z wyposażenie w aparaturę, sprzęt i wyroby medyczne. W ramach ETAPU II, którego rozpoczęcie realizacji planowane jest w 2019 r. ( zaś przewidywane zakończenie realizacji II  ETAPU na</t>
    </r>
    <r>
      <rPr>
        <i/>
        <sz val="10"/>
        <color rgb="FFFF0000"/>
        <rFont val="Calibri"/>
        <family val="2"/>
        <charset val="238"/>
        <scheme val="minor"/>
      </rPr>
      <t xml:space="preserve"> </t>
    </r>
    <r>
      <rPr>
        <i/>
        <sz val="10"/>
        <rFont val="Calibri"/>
        <family val="2"/>
        <charset val="238"/>
        <scheme val="minor"/>
      </rPr>
      <t>czerwiec 2020 r. ) zaplanowano budowę lądowiska wyniesionego, z dostosowaną do wymogów dla budynków służby zdrowia klatką schodową i windą, oraz drogi dojazdowej pomiędzy lądowiskiem i układem dróg wewnętrznych.</t>
    </r>
  </si>
  <si>
    <t>Opis zgodności projektu 
z mapami potrzeb zdrowotnych</t>
  </si>
  <si>
    <t xml:space="preserve">Zgodnie z Mapą Potrzeb Zdrowotnych dla województwa świętokrzyskiego, SP ZOZ MSWiA w Kielcach, rozwijając swoje działania w kierunku oddziałów zabiegowych, odpowiada w znacznym stopniu na potrzeby w skali całego województwa. W realizowanym obecnie szpitalu, oprócz bloku operacyjnego, znajdą się również w obrębie większości oddziałów (chirurgia, ortopedia, wewnętrzny z gastroenterologią, blok operacyjny, OIT) bardzo dobrze wyposażone gabinety zabiegowe, co zwiększa zakres możliwej do udzielenia pomocy medycznej. Nastawienie w naszej działalności na działalność zabiegową,  współgra z ideą utworzenia SOR. Zapewnia skuteczne zaopatrzenie pacjentów i podjęcie szerokiego zakresu wysokospecjalistycznych działań medycznych. Aktualnie funkcjonujące w naszym mieście dwa Szpitalne Oddziały Ratunkowe posiadają ograniczone i niepełne możliwości zabezpieczenia pacjentów szczególnie  w aspekcie chirurgii szczękowo-twarzowej. Pacjenci Szpitalnych Oddziałów Ratunkowych, ofiary pobić oraz wypadków komunikacyjnych, często posiadają również obrażenia twarzy, kośćca twarzoczaszki i jamy ustnej, które wymagają konsultacji i nierzadko pilnego leczenia przez chirurga szczękowo-twarzowego. Niemałą grupę pacjentów Szpitalnych Oddziałów Ratunkowych wymagających pilnej konsultacji i leczenia przez chirurga szczękowo-twarzowego stanowią również chorzy ze stanami zapalnymi jamy ustnej, twarzy i szyi.  W chwili obecnej żaden z funkcjonujących zarówno na terenie miasta Kielce, jak i na terenie całego Województwa Świętokrzyskiego, Szpitalny Oddział Ratunkowy nie posiada wśród swojego potencjału medycznego specjalistów z zakresu chirurgii szczękowo-twarzowej.  W sytuacji, kiedy podmioty lecznicze w naszym województwie, nie mają we własnej kadrze medycznej specjalistów z zakresu chirurgii szczękowo- twarzowej ani zabezpieczenia w postaci stosownych umów, sytuacja pacjenta wymagającego pomocy w trybie pilnym może stanowić zagrożenie dla jego zdrowia i życia na skutek braku szybkiej i odpowiedniej diagnostyki oraz leczenia tych chorób.  Ponadto utworzenie SOR w SP ZOZ MSWiA w Kielcach zostało ujęte w Wojewódzkim Planie Działania Systemu Ratownictwa Medycznego dla Województwa Świetokrzyskiego,  w  Rozdziale IV- "Planowane na lata 2017 - 2020 nowe jednostki systemu Państwowe Ratownictwo Medyczne", pkt 2 "Szpitalne Oddziały Ratunkowe", podpunkt b) - strona 40. Wojewoda Świętokrzyski akceptując koncepcję powstania SOR w SP ZOZ MSWiA w Kielcach rekomendowała przedsięzwięcie Ministrowi Zdrowia do dofinanswoania w ramch projektu pozakonkursowego POIiŚ. Projekt jest zgodny z Ogólnokrajową mapą potrzeb zdrowotnych w zakresie ratownictwa medycznego.
</t>
  </si>
  <si>
    <t>21.1</t>
  </si>
  <si>
    <t>Wypełnienie celów POIiŚ</t>
  </si>
  <si>
    <t>Projekt jest zgodny z Celami szczegółowymi osi priorytetowej IX, które mówią o interwencjach ukierunkowanych na rozwój strategicznych elementów infrastruktury ochrony zdrowia, zwiększeniu dostępności do niej wszystkim mieszkańcom oraz zmniejszeniu nierówności w zakresie stanu zdrowia. Inwestycja podyktowana jest koniecznością uzupełnienia dostępu do infrastruktury systemu Państwowego Ratownictwa Medycznego. Zwiększy dostępność i skuteczność udzielanych świadczeń ratowniczych. Zgodnie z celami POIiŚ, zostanie utworzona nowa dodatkowa jednostka systemu PRM, zapewniająca równy dostęp mieszkańcom Kielc i aglomeracji kieleckiej oraz przebywającym na ich terenie obcokrajowcom do świadczeń ratownictwa medycznego. Zgodnie z zapisami SZOOP POIiŚ 2014-20120, realizacja inwestycji pozwoli na zwiększenie efektywności systemu PRM przede wszystkim przez wypełnienie luk w dostępie do infrastruktury ratownictwa medycznego, zmniejszając tym samym wskaźnik liczby ludności przypadającej na 1 SOR.</t>
  </si>
  <si>
    <t>21.2</t>
  </si>
  <si>
    <t>Unijna i krajowa podstawa prawna (podstawy prawne) zgodności pomocy publicznej z rynkiem wewnętrznym UE/ Przyczyna uznania, że wsparcie nie stanowi pomocy publicznej</t>
  </si>
  <si>
    <t>Planowany okres realizacji projektu [RRRR.MM]</t>
  </si>
  <si>
    <t>Planowana data rozpoczęcia  
[RRRR.MM]</t>
  </si>
  <si>
    <t xml:space="preserve">2018 r. wrzesień </t>
  </si>
  <si>
    <t>Planowana data zakończenia 
[RRRR.MM]</t>
  </si>
  <si>
    <t xml:space="preserve">2020 r. czerwiec </t>
  </si>
  <si>
    <t>Planowana data złożenia wniosku 
o dofinansowanie [RRRR.MM]</t>
  </si>
  <si>
    <t xml:space="preserve">                                                                                             2018 r. lipiec</t>
  </si>
  <si>
    <t>Źródła finansowania</t>
  </si>
  <si>
    <t>2014-2016</t>
  </si>
  <si>
    <t>Razem</t>
  </si>
  <si>
    <r>
      <t>Planowany koszt całkowity ETAP I</t>
    </r>
    <r>
      <rPr>
        <sz val="10"/>
        <color rgb="FFFF0000"/>
        <rFont val="Calibri"/>
        <family val="2"/>
        <charset val="238"/>
        <scheme val="minor"/>
      </rPr>
      <t xml:space="preserve"> </t>
    </r>
    <r>
      <rPr>
        <sz val="10"/>
        <rFont val="Calibri"/>
        <family val="2"/>
        <charset val="238"/>
        <scheme val="minor"/>
      </rPr>
      <t xml:space="preserve">
[PLN]</t>
    </r>
  </si>
  <si>
    <t>Planowany koszt kwalifikowalny [PLN]</t>
  </si>
  <si>
    <t>Planowane dofinansowanie [PLN]</t>
  </si>
  <si>
    <t>Planowane dofinansowanie UE [PLN]</t>
  </si>
  <si>
    <t>Planowane dofinansowanie UE 
[%]</t>
  </si>
  <si>
    <t>Działania w projekcie</t>
  </si>
  <si>
    <t>Nazwa zadania</t>
  </si>
  <si>
    <t>Opis działania</t>
  </si>
  <si>
    <t>Szacunkowa wartość całkowita zadania [PLN]</t>
  </si>
  <si>
    <t>Promocja projektu</t>
  </si>
  <si>
    <t>Działania promocyjne zgodnie z zapisami regulaminu</t>
  </si>
  <si>
    <t>Nadzór inwestorski</t>
  </si>
  <si>
    <t>Pełnienie nadzoru inwestorskiego nad prawidłowością realizacji inwestycji, obsuga prawna</t>
  </si>
  <si>
    <t>Roboty budowlane</t>
  </si>
  <si>
    <t>Zakres robót budowlano-montażowych dotyczy prac związnych z robotami ziemnymi, fundamentowymi, konstrukcyjnymi, wykończeniowymi, instalacjami sanitarnymi (wod-kan., c.o., wentylacji mechanicznej, itp.), elektrycznymi, teletechnicznymi.</t>
  </si>
  <si>
    <t>Zakup wyposażenia</t>
  </si>
  <si>
    <t xml:space="preserve">Planowany zakup sprzętu i aparartury medycznej dla potrzeb Szpitalnego Oddziału Ratunkowego </t>
  </si>
  <si>
    <t xml:space="preserve">Wskaźniki
</t>
  </si>
  <si>
    <t>Nazwa wskaźnika</t>
  </si>
  <si>
    <t>Rodzaj  [produktu/ rezultatu]</t>
  </si>
  <si>
    <t>Sposób pomiaru</t>
  </si>
  <si>
    <t>Szacowana wartość osiągnięta dzięki realizacji projektu</t>
  </si>
  <si>
    <t>Wartość docelowa zakładana w PO/SZOOP</t>
  </si>
  <si>
    <t>wartość bazowa</t>
  </si>
  <si>
    <t>wartość docelowa</t>
  </si>
  <si>
    <t>Liczba leczonych w podmiotach leczniczych objętych wsparciem (wartość bezwględna)</t>
  </si>
  <si>
    <t>rezultat</t>
  </si>
  <si>
    <t>osoby/rok</t>
  </si>
  <si>
    <t>Liczba leczonych w podmiotach leczniczych objętych wsparciem (wartość względna, tj. przyrost wskaźnika)</t>
  </si>
  <si>
    <t>brak danych</t>
  </si>
  <si>
    <t>Liczba wspartych podmiotów leczniczych</t>
  </si>
  <si>
    <t>produkt</t>
  </si>
  <si>
    <t>szt.</t>
  </si>
  <si>
    <t>Liczba wspartych podmiotów leczniczych udzielających świadczeń ratownictwa medycznego lub jednostek organizacyjnych szpitali wyspecjalizowanych w zakresie udzielania świadczeń niezbędnych dla ratownictwa medycznego</t>
  </si>
  <si>
    <t>Nakłady inwestycyjne na zakup aparatury medycznej</t>
  </si>
  <si>
    <t>PLN</t>
  </si>
  <si>
    <t>Liczba wybudowanych lotnisk/ lądowisk dla śmigłowców</t>
  </si>
  <si>
    <t>Liczba  przebudowywanych lotnisk/ lądowisk dla śmigłowców</t>
  </si>
  <si>
    <t>Wzrost zatrudnienia we wspieranych podmiotach (innych niż przedsiębiorstwa)</t>
  </si>
  <si>
    <t>EPC</t>
  </si>
  <si>
    <t>Liczba nowo utworzonych miejsc pracy - pozostałe formy</t>
  </si>
  <si>
    <t>Liczba obiektów dostosowanych do potrzeb osób z niepełnosprawnościami</t>
  </si>
  <si>
    <r>
      <t xml:space="preserve">Zaplanowane w projekcie wydatki są uzasadnione i adekwatne z punktu widzenia zakresów i celów projektu.  W przypadku przedmiotowego przedsięwzięcia osiągnięte zostaną korzyści o charakterze społecznym, związane  z poprawą dostępności do wysokospecjalistycznych usług zdrowotnych dla osób w stanach nagłego zagrożenia zdrowia i życia. Nastąpi dalsza poprawa jakości w zakresie diagnostyki (szybkość i kompleksowość) oraz leczenia w zakresie niezbędnym dla stabilizacji funkcji życiowych oraz pacjenta w Szpitalu. W konsekwencji przełoży się to na krótszy pobyt pacjenta w szpitalu. Wprowadzone działania z zakresu poprawy infrastruktury medycznej, wdrożenie innowacyjnych  technologii w proces diagnozowania i leczenia przełożą sie na poprawę jakości świadczonych usług, co będzie miało wpływ na możliwość zwiększenia liczby nowych, hospitalizowanych pacjentów. </t>
    </r>
    <r>
      <rPr>
        <i/>
        <sz val="10"/>
        <rFont val="Calibri"/>
        <family val="2"/>
        <charset val="238"/>
        <scheme val="minor"/>
      </rPr>
      <t>Dofinansowanie projektu w ramach Programu Operacyjnego Infrastruktura i Środowisko w wysokośći 85% odciąży Szpital w zakresie kosztów budowy i wyposażenia SOR. Przewidywany wzrost efektywności kosztowej wiąże się z podpisaniem kontraktu na świadczenie usług medycznych finansowanych ze środków publicznych w zakresie SOR.</t>
    </r>
  </si>
  <si>
    <t>Podstawa prawna: art. 107 ust 1 Traktatu o funkcjonowaniu Unii Europejskiej (TfUE). Środki wspierające przedmiotowy projekt nie będą miały wpływu na wymianę handlową w UE. Wsparcie nie prowadzi do przyciągania inwestycji do regionu. Usługi świadczone przez beneficjenta mają charakter lokalny, a ich atrakcyjność jest ograniczona do określonego obszaru geograficznego.Działalność beneficjenta nie ma wpływu na konsumentów z sąsiednich państw członkowskich. Jego udział rynkowy jest minimalny, bez względu na zastosowaną definicję rynku właściwego oraz że beneficjent nie należy do wiekszej grupy przedsiębiorstw. Przedsięwzięcie nie ma charakteru komercyjnego, nie wchodzi w sferę wymiany handlowej.</t>
  </si>
  <si>
    <t xml:space="preserve">
Jolanta Cygan, SP ZOZ MSWiA w Kilcach, Z-ca Dyrektora ds. Inwestycyjno- Technicznych, tel. 607269064,   e-mail j.cygan@zozmswiakielce.pl</t>
  </si>
  <si>
    <t>6- Utworzenie nowych SOR powstałych od podstaw lub na bazie istniejących izb przyjęć ze szczególnym uwzględnieniem stanowisk wstępnej intensywnej terapii (roboty budowlane, doposażenie</t>
  </si>
  <si>
    <t>Budowa Szpitalnego Oddziału Ratunkowego w ramach Klinicznego Centrum Medycyny Ratunkowej i Interwencyjnej w Poznaniu</t>
  </si>
  <si>
    <t>ostateczny termin złożenia wniosku o dofinansowanie będzie określony w fiszce projektowej (proces przygotowania/uzgodnienia fiszek  w toku)</t>
  </si>
  <si>
    <t>4 Wojskowy Szpital Kliniczny z Polikliniką 
Samodzielny Publiczny Zakład Opieki Zdrowotnej</t>
  </si>
  <si>
    <t>m. Wrocław</t>
  </si>
  <si>
    <t>0264</t>
  </si>
  <si>
    <t>9.2 Infrastruktura ponadregionalnych podmiotów leczniczych</t>
  </si>
  <si>
    <t>Aldona Orłowska, Departament Funduszy Europejskich i e-Zdrowia, główny specjalista, 
tel. 22 53 00 392, e-mail: a.orlowska@mz.gov.pl
Małgorzata Iwanicka-Michałowicz,  DepartamentFunduszy Europejskich i e-Zdrowia, naczelnik, 
tel. 22 53 00 396, e-mail: m.iwanicka@mz.gov.pl</t>
  </si>
  <si>
    <t>Anna Stapkiewicz tel. 261 660141,  astapkiewicz@4wsk.pl,  Agnieszka Chrobak, tel. 609646897 ,  ginonko@4wsk.pl</t>
  </si>
  <si>
    <t>Wsparcie oddziałów oraz innych jednostek organizacyjnych szpitali ponadregionalnych udzielajacych świadczeń zdrowotnych stacjonarnych i całodobowych w zakresie ginekologii, położnictwa (roboty budowlane , doposażenie).</t>
  </si>
  <si>
    <t>Cel projektu zgodny z Policy Paper - Cel B Przeciwdziałanie negatywnym trendom demograficznym poprzez rozwój opieki nad matką i dzieckiem oraz osobami starszymi. Projekt jest zgodny z Programem kompleksowej ochrony zdrowia prokreacyjnego w Polsce. Projekt ma strategiczne znaczenie dla rozwoju  społeczno-gospodarczego rozwoju regionu i jest zgodny z posulatem Obszaru problemowego C.7. Opieka zdrowotn Zintegrowanych Inwestycji Terytorialnych (ZIT),
Jednym z głównych celów Klinicznego Oddziału Ginekologii Onkologicznej 4.Wojskowego Szpitala Klinicznego we Wrocławiu jest zapewnienie profesjonalnej diagnostyki i leczenia niepłodności kobiecej. W chwili obecnej w regionie potrzeby zdrowotne w zakresie leczenie niepłodności  nie są zaspokojone. Ośrodek jest  również miejscem nowoczesnego leczenia onkologicznego nakierowanego na wysoką efektywność i zachowanie płodności. W ośrodku pracują doświadczeni specjaliści kompleksowo zajmujący się diagnostyką i leczeniem niepłodności oraz ginekologią onkologiczną: specjaliści położnictwa i ginekologii, ginekologii onkologicznej oraz andrologii klinicznej. Odbywa się współpraca z endokrynologami, dietetykami, genetykami klinicznymi. Operatorzy posiadają wysokie kwalifikacje w zakresie chirurgii małoinwazyjnej w ginekologii, które są poparte licznymi kursami, stażami zagranicznymi oraz wieloletnią praktyką.  Powszechnie stosuje się nowoczesne techniki operacyjne związane z leczeniem oszczędzającym narząd rodny przy jednoczesnym radykalnym usunięciu ognisk endometriozy co jest warunkiem skuteczności leczenia. Preferuje się dostępy endoskopowe w tym mikrochirurgię laparoskopową przy plastyce jajowodów oraz małoinwazyjne operacje histeroskopowe. Nowoczesny sprzęt operacyjny pozwala na wykonywanie operacji na najwyższym światowym poziomie zapewniając najlepsze możliwe efekty terapeutyczne.
W związku ze znacznym rozpowszechnieniem niepłodności i endometriozy oraz obecnie niewystarczającą na tym polu opieką medyczną w Polsce, istnieje nagląca potrzeba rozwoju eksperckich ośrodków zapewniających kompleksową opiekę i wdrażających nowoczesne i skuteczne techniki operacyjne w ginekologii. Szpitale wojskowe jako interdyscyplinarne centra są naturalnymi kandydatami na takie regionalne ośrodki referencyjne. Mając możliwość opieki wielospecjalistycznej z uwzględnieniem leczenia chirurgicznego, urologicznego, dietetycznego i psychologicznego gwarantują kompleksową terapię nawet w najcięższych postaciach choroby. Technika operacyjna na najwyższym poziomie pozwala na redukcję ryzyka rozwoju powikłań w tym częstych w ginekologii zrostów pooperacyjnych w obrębie jajników i jajowodów, które upośledzają płodność. Zastosowanie laparoskopii, technik atraumatycznych, pełnej hemostazy oraz technik przeciwzrostowych sprawia, że pierwotne operacje są skuteczne i nie wiążą się z jatrogenną utratą przyszłej płodności. 
Zgodnie ze Szczegółowym Opisem Osi Priorytetowych POIiŚ, dla tego typu projektu przewidziano procedurę pozakonkursową.</t>
  </si>
  <si>
    <t xml:space="preserve">Projekt realizuje cele wskazane  w dokumencie strategicznym/ sektorowym , implementacyjnym, odpowiadającym zakresowi POIiŚ pn.:  Krajowe ramy strategiczne  "Policy paper dla ochrony zdrowia na lata 2014–2020"
Narzędzia implementacji właściwe dla celu operacyjnego B Wsparcie  oddziałów  oraz  innych  jednostek  organizacyjnych szpitali   ponadregionalnych   udzielających   świadczeń zdrowotnych  stacjonarnych  i  całodobowych w    zakresie  ginekologii,   położnictwa,  neonatologii,  pediatrii  oraz  innych oddziałów zajmujących się leczeniem dzieci (roboty budowlane, doposażenie),  4WSK jest realizatorem "Programu kompleksowej ochrony zdrowia prokreacyjnego w Polsce" , wamach którego realizuje zadanie z katalogu zadań publicznych.
Wieloprofilowość 4WSK i unikalny zespół sprawia, że powstanie w w/w jednostce Referencyjnego Ośrodka Leczenia Niepłodności będzie miało znaczący, pozytywny wpływ na kompleksową i efektywną diagnostykę oraz skuteczne leczenie niepłodnej pary zgodnie z założeniami Narodowego Programu Prokreacyjnego MZ.Wrocławski 4 Wojskowy Szpital Kliniczny jest wysokospecjalistyczną, wieloprofilową placówką cenioną przez pacjentów z całej Polski. Opiekę na najwyższym poziomie zapewnia doskonale wykształcony zespół. W gronie pracujących w szpitalu lekarzy liczną grupę stanowią samodzielni pracownicy naukowi, legitymujący się tytułami profesorów, doktorów habilitowanych oraz doktorów nauk medycznych. Placówka funkcjonuje od ponad 70 lat. W skład szpitala wchodzi pięć klinik i dwadzieścia dziewięć oddziałów klinicznych jak również szpitalny oddział ratunkowy, lądowisko dla śmigłowców i kilkanaście zakładów specjalistycznych. Potencjał medyczny jednostki został znacznie podniesiony w wyniku reaktywacji i przekształcenia Klinicznego Oddziału Ginekologii Onkologicznej, który był czasowo zamknięty w związku z reorganizacją i przebudową szpitala. W ostatnim czasie został otwarty nowoczesny Zintegrowany Blok Operacyjny. W szpitalu wykorzystuje się najnowszej generacji aparaturę medyczną i sprzęt, a w akredytowanych laboratoriach przeprowadza się praktycznie wszystkie badania mikrobiologiczne oraz biochemiczne
Jednym z głównych celów odtworzonego w lipcu 2017 Klinicznego Oddziału Ginekologii Onkologicznej jest zapewnienie profesjonalnej diagnostyki i leczenia niepłodności kobiecej. Oddział będzie również miejscem nowoczesnego leczenia onkologicznego nakierowanego na wysoką efektywność i zachowanie płodności. W ośrodku pracują i w najbliższych miesiącach zostaną zatrudnieni doświadczeni specjaliści kompleksowo zajmujący się diagnostyką i leczeniem niepłodności oraz ginekologią onkologiczną: specjaliści położnictwa i ginekologii, ginekologii onkologicznej oraz andrologii klinicznej. Odbywa się współpraca z endokrynologami, dietetykami, genetykami klinicznymi. Operatorzy posiadają wysokie kwalifikacje w zakresie chirurgii małoinwazyjnej w ginekologii, które są poparte licznymi kursami, stażami zagranicznymi oraz wieloletnią praktyką.  Powszechnie stosuje się nowoczesne techniki operacyjne związane z leczeniem oszczędzającym narząd rodny przy jednoczesnym radykalnym usunięciu ognisk endometriozy co jest warunkiem skuteczności leczenia. Preferuje się dostępy endoskopowe w tym mikrochirurgię laparoskopową przy plastyce jajowodów oraz małoinwazyjne operacje histeroskopowe. Nowoczesny sprzęt operacyjny pozwala na wykonywanie operacji na najwyższym światowym poziomie zapewniając najlepsze możliwe efekty terapeutyczne.
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Projekty będą polegały na przeprowadzeniu niezbędnych, z punktu widzenia udzielania świadczeń zdrowotnych, robót budowlanych oraz wyposażeniu w sprzęt medyczny oddziałów oraz innych jednostek organizacyjnych szpitali ponadregionalnych udzielających świadczeń stacjonarnych i całodobowych w zakresie ginekologii, położnictwa, neonatologii, pediatrii oraz innych oddziałów zajmujących się leczeniem dzieci, a także pracowni diagnostycznych oraz innych jednostek zajmujących się diagnostyką współpracujących z powyższymi oddziałami. W zakresie projektu mogą zostać ujęte działania mające na celu poprawę dostępności infrastruktury dla osób niepełnosprawnych i niesamodzielnych, a także (jako element projektu) rozwiązania w zakresie informatycznych systemów szpitalnych (oprogramowanie, sprzęt). </t>
  </si>
  <si>
    <t xml:space="preserve">Projekt wpłynie na poprawę efektywności kosztowej podmiotu. Dzięki realizacji inwestycji spodziewana jest poprawa możliwości świadczenia usług medycznych realizwanych w ramach Klinicznego Oddziału Ginekologii Onkologicznej. Oczekuje się że projekt wpłynie na : - skróceniem czasu dostępu do opieki medycznej w nagłych przypadkach;
- zmniejszenie ryzyka długotrwałej choroby i śmierci wskutek oczekiwania na przeprowadzenie diagnostyki i zabiegów medycznych;
- poprawę jakości leczenia na każdym jego etapie;
- skrócenie czasu dochodzenia do zdrowia.
 Projekt nie ma w pływu na realizację programu restrukturyzacji.  
Wdrożenie projektu w założonym kształcie zapewni optymalną organizację świadczeń związanych z kompleksowym leczeniem niepłodności. 
Doposażenie ośrodków referencyjnych leczenia niepłodności w nowoczesny sprzęt pozwoli na ograniczenie rozległości zabiegów, a co za tym idzie zmniejszy ogólny koszt leczenia pacjentów przez poprawę skuteczności leczenia, zmniejszenie liczby powikłań pozabiegowych oraz skrócenie czasu rekonwalescencji pacjentów.
Zachowanie potencjału prokreacyjnego u osób po leczeniu onkologicznym pozwoli im na uzyskanie potomstwa, co dotychczas było praktycznie niemożliwe, w szczególności w przypadku osób leczonych jeszcze przed pokwitaniem. 
Zaplanowane w ramach programu działania pozwolą na wzrost świadomości populacji docelowej oraz zwrócą uwagę na problem niepłodności w Polsce oraz możliwości jego wczesnego rozwiązywania. Założone działania mogą przyczynić się do podniesienia dzietności w kraju, co ma szczególne znaczenie dla rozwoju ekonomicznego kraju. 
Niska dzietność jaką obserwujemy w Rzeczypospolitej Polskiej powoduje, że problemem jest brak zastępowalności prostej pokoleń, dlatego w wyniku rozwiązania problemu niepłodności urodzenie zdrowych dzieci ma znaczenie dla ekonomicznego rozwoju kraju.
Potencjalni pacjenci  będą adresatami organizowanych akcji edukacyjnych, promujących dbałość o zdrowie prokreacyjne. Zaplanowane w ramach programu działania pozwolą na wzrost świadomości populacji docelowej oraz zwrócą uwagę na problem niepłodności w Polsce oraz możliwości jego wczesnego rozwiązywania. Założone działania mogą przyczynić się do podniesienia dzietności w kraju, co ma szczególne znaczenie dla rozwoju ekonomicznego kraju. Wykonywanie kompleksowych, niedostępnych do tego momentu procedur zwiększy ilość pacjentek hospitalizowanych w ośrodku. Kompleksowe procedury jako lepiej płatne przyczynią się do poprawy sytuacji finansowej beneficjenta. Wprowadzenie kompleksowej diagnostyki i leczenia niepłodnych par przełoży się na zwiększenie liczby pacjentek będących w ciąży co zwiększy ilość pacjentek hospitalizowanych w oddziałach Patologii Ciąży a przede wszystkim Położnictwa co również przyczyni się do poprawy sytuacji finansowej beneficjenta. personel zostanie przeszkolony z zakresu możliwych, skutecznych badań, które mogą potwierdzić diagnozę i dalsze rokowania. Personel medyczny będzie informował pacjentów na temat wyników badań i ich wpływu na możliwości leczenia. Zakres szkoleń będzie obejmował obszar efektywnej, kompleksowej opieki, zmierzającej do otrzymania diagnozy określającej najdokładniejsze rokowania i założenie najbardziej odpowiedniej opcji leczenia, w sposób który będzie wspierać pacjenta. Projekt wspiera leczenie niepłodności u kobiet z nowotworem. 
</t>
  </si>
  <si>
    <t xml:space="preserve">Celem projektu jest stworzenie na bazie 4 Wojskowego Szpitala Klinicznego SP ZOZ we Wrocławiu Referencyjnego Ośrodka Leczenia Niepłodności oraz doposażenia go w sprzęt wykorzystywany w zabiegach ginekologicznych przyczyniających się do poprawy zdrowia prokreacyjnego kobiet starających się o poczęcie dziecka. </t>
  </si>
  <si>
    <r>
      <t xml:space="preserve">Projekt polega na doposażeniu Klinicznego Oddziału Ginekologii Onkologicznej w sprzęt, w celu utworzenia ośrodka referencyjnego leczenia niepłodności. Zgodnie z załaożeniami "programu kompleksowej ochrony zdrowia prokreacyjnego w Polsce w latach 2016-2020" w ośrodku referencyjnym możliwe będzie przeprowadzenie pełnej diagnostyki w warunkach ambulatoryjnych i szpitalnych z możliwością przeprowadzania badań inwazyjnych i nieinwazyjnych oraz zabiegów operacyjnych. Projekt obejmuje zakup wyrobów medycznych związanych z częścia zabiegową ośrodka leczenia niepłodności.   </t>
    </r>
    <r>
      <rPr>
        <i/>
        <sz val="10"/>
        <color rgb="FFFF0000"/>
        <rFont val="Calibri"/>
        <family val="2"/>
        <charset val="238"/>
        <scheme val="minor"/>
      </rPr>
      <t xml:space="preserve">
</t>
    </r>
  </si>
  <si>
    <r>
      <t xml:space="preserve">Projekt jest zgodny z celem priorytetowej osi IX; "Wzmocnienie strategicznej infrastruktury ochrony zdrowia." Programu Operacyjnego Infrastruktura i Środowisko poprzez "PRIORYTET INWESTYCYJNY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   Typ projektu jest zgodny z POIIŚ: "infrastruktura ponadregionalnych podmiotów leczniczych, wsparcie oddziałów oraz innych jednostek organizacyjnych szpitali ponadregionalnych, udzielających świadczeń zdrowotnych stacjonarnych i całodobowych w zakresie ginekologii, położnictwa, neonatologii, pediatrii oraz innych oddziałów zajmujących się leczeniem dzieci (roboty budowlane, doposażenie). </t>
    </r>
    <r>
      <rPr>
        <b/>
        <i/>
        <sz val="10"/>
        <rFont val="Calibri"/>
        <family val="2"/>
        <charset val="238"/>
        <scheme val="minor"/>
      </rPr>
      <t xml:space="preserve">Projekt realizuje cel POiIŚ "Wsparcie  oddziałów  oraz  innych  jednostek  organizacyjnych szpitali   ponadregionalnych   udzielających   świadczeń zdrowotnych  stacjonarnych  i  całodobowych w    zakresie  ginekologii,   położnictwa,  neonatologii,  pediatrii  oraz  innych oddziałów zajmujących się leczeniem dzieci (roboty budowlane, doposażenie)" </t>
    </r>
    <r>
      <rPr>
        <i/>
        <sz val="10"/>
        <rFont val="Calibri"/>
        <family val="2"/>
        <charset val="238"/>
        <scheme val="minor"/>
      </rPr>
      <t xml:space="preserve">   4WSK jest realizatorem "Programu kompleksowej ochrony zdrowia prokreacyjnego w Polsce" , wamach którego realizuje zadanie z katalogu zadań publicznych.4 Wojskowy Szpital Kliniczny jest wysokospecjalistyczną, wieloprofilową placówką cenioną przez pacjentów z całej Polski. Opiekę na najwyższym poziomie zapewnia doskonale wykształcony zespół. Jednym z głównych celów odtworzonego w lipcu 2017 Klinicznego Oddziału Ginekologii Onkologicznej jest zapewnienie profesjonalnej diagnostyki i leczenia niepłodności kobiecej. Oddział będzie również miejscem nowoczesnego leczenia onkologicznego nakierowanego na wysoką efektywność i zachowanie płodności. W ośrodku pracują i w najbliższych miesiącach zostaną zatrudnieni doświadczeni specjaliści kompleksowo zajmujący się diagnostyką i leczeniem niepłodności oraz ginekologią onkologiczną: specjaliści położnictwa i ginekologii, ginekologii onkologicznej oraz andrologii klinicznej. Odbywa się współpraca z endokrynologami, dietetykami, genetykami klinicznymi. Operatorzy posiadają wysokie kwalifikacje w zakresie chirurgii małoinwazyjnej w ginekologii, które są poparte licznymi kursami, stażami zagranicznymi oraz wieloletnią praktyką.  Powszechnie stosuje się nowoczesne techniki operacyjne związane z leczeniem oszczędzającym narząd rodny przy jednoczesnym radykalnym usunięciu ognisk endometriozy co jest warunkiem skuteczności leczenia. Preferuje się dostępy endoskopowe w tym mikrochirurgię laparoskopową przy plastyce jajowodów oraz małoinwazyjne operacje histeroskopowe. Nowoczesny sprzęt operacyjny pozwala na wykonywanie operacji na najwyższym światowym poziomie zapewniając najlepsze możliwe efekty terapeutyczne.
</t>
    </r>
  </si>
  <si>
    <r>
      <t xml:space="preserve">Art. 107 ust. 1 Traktatu o Funkcjonowaniu Unii Europejskiej stanowi, iż z zastrzeżeniem wyjątków przewidzianych w Traktatach, każda pomoc udzielana przez państwo członkowskie lub ze źródeł państwowych, w jakiejkolwiek formie, która narusza lub grozi naruszeniem konkurencji przez uprzywilejowanie niektórych przedsiębiorstw lub produkcji niektórych towarów, jest niezgodna z zasadami rynku wewnętrznego w zakresie, w jakim wpływa negatywnie na wymianę handlową pomiędzy państwami członkowskimi. Oznacza to, iż wsparcie dla przedsiębiorstwa podlega przepisom dotyczącym pomocy publicznej, o ile jednocześnie spełnione są następujące przesłanki: 1. udzielane jest ono przez państwo lub ze środków państwowych, 2. przedsiębiorstwo uzyskuje przysporzenie na warunkach korzystniejszych od oferowanych na rynku, 3. ma charakter selektywny (uprzywilejowuje określone przedsiębiorstwo lub przedsiębiorstwa albo produkcję określonych towarów), 4. grozi zakłóceniem lub zakłóca konkurencję oraz wpływa na wymianę handlową między państwami członkowskimi UE. Przedmiotowe wsparcie udzielane jest na wykonywanie zadań realizacji funkcji publicznych, które wykonywane są przez właściwe podmioty w odniesieniu do obywateli lub przedsiębiorców i które to funkcje są realizowane poza rynkiem. Należy przyjąć, że do tej sfery działalności należy działalność w zakresie służby zdrowia, która wykonywana jest na podstawie kontraktów z Narodowym Funduszem Zdrowia. Publiczne zakłady opieki zdrowotnej, będące świadczeniodawcami, które zawarły z Narodowym Funduszem Zdrowia umowę o udzielanie świadczeń zdrowotnych w ramach publicznego systemu opieki zdrowotnej, nie mają możliwości pobierania opłat za udzielone świadczenia od osób ubezpieczonych, jeżeli świadczenia te przysługują w ramach ubezpieczenia zdrowotnego i są nieodpłatne (co jest generalną zasadą). W ramach unijnego systemu koordynacji zabezpieczenia społecznego w zakresie rzeczowych świadczeń medycznych, osoby objęte ubezpieczeniem zdrowotnym w innych państwach członkowskich UE mają prawo do korzystania ze świadczeń opieki zdrowotnej na terytorium Rzeczypospolitej Polskiej w ściśle określonych przypadkach, m.in. w sytuacjach nagłego zachorowania, wypadku, urazu, zagrożenia życia lub zdrowia, jak również w przypadku wyrażenia przez instytucję właściwą innego państwa członkowskiego UE zgody na przeprowadzenie badań diagnostycznych lub planowanego leczenia w Polsce. Zasadniczym celem działania publicznych zakładów opieki zdrowotnej jest zaspokajanie w sposób ciągły i trwały potrzeb obywateli polskich w zakresie ochrony zdrowia w ramach gwarantowanych przez państwo świadczeń zdrowotnych. Udzielanie świadczeń na rzecz obywateli innych państw członkowskich ma miejsce w ograniczonym zakresie, zasadniczo zaś usługi publicznych zakładów opieki zdrowotnej kierowane są do obywateli polskich. </t>
    </r>
    <r>
      <rPr>
        <b/>
        <i/>
        <sz val="9"/>
        <rFont val="Calibri"/>
        <family val="2"/>
        <charset val="238"/>
        <scheme val="minor"/>
      </rPr>
      <t>Wsparcie udzielane ze środków publicznych na rzecz samodzielnych publicznych zakładów opieki zdrowotnej (z uwagi na specyfikę ich funkcjonowania i kształt publicznego systemu opieki zdrowotnej), co do zasady, nie wpływa negatywnie na wymianę handlową pomiędzy państwami członkowskimi, dlatego też nie znajdują do niego zastosowania reguły dotyczące udzielania pomocy publicznej.</t>
    </r>
    <r>
      <rPr>
        <i/>
        <sz val="9"/>
        <rFont val="Calibri"/>
        <family val="2"/>
        <charset val="238"/>
        <scheme val="minor"/>
      </rPr>
      <t xml:space="preserve"> </t>
    </r>
  </si>
  <si>
    <t>2017.10</t>
  </si>
  <si>
    <t>2018.12</t>
  </si>
  <si>
    <t>Planowany koszt całkowity 
[PLN]</t>
  </si>
  <si>
    <t>Opracowanie projektu</t>
  </si>
  <si>
    <r>
      <t>W postępowaniu poniżej 30 tys. euro wybrany zostanie podmiot odpowiedzialny za opracowanie założeń projektu oraz opisu na potrzeby studium wykonalności. Celem stworzenia Studium Wykonalności jest uzyskanie przez 4WSK z Polikliniką SP ZOZ wsparcia finansowego ze środków wspólnotowych w ramach PO IiŚ na realizację przedmiotowego projektu</t>
    </r>
    <r>
      <rPr>
        <sz val="10"/>
        <color rgb="FFFF0000"/>
        <rFont val="Calibri"/>
        <family val="2"/>
        <charset val="238"/>
        <scheme val="minor"/>
      </rPr>
      <t xml:space="preserve"> </t>
    </r>
    <r>
      <rPr>
        <sz val="10"/>
        <rFont val="Calibri"/>
        <family val="2"/>
        <charset val="238"/>
        <scheme val="minor"/>
      </rPr>
      <t>– szacowana warośc zamówienia 18 450,00 zł, w tym koszt kwalifikowany: 18 450,00 zł.</t>
    </r>
  </si>
  <si>
    <t>Zakup aparatury medycznej</t>
  </si>
  <si>
    <t xml:space="preserve">Zakupiony zostanie sprzęt medyczny
Wykonawcy zadań w ramach przedmiotowej inwestycji wybierani będą w drodze przetargów nieograniczonych zgodnie z zasadą uczciwej konkurencji określoną w Wytycznych w zakresie kwalifikowalności wydatków w ramach Europejskiego Funduszu Rozwoju Regionalnego, Europejskiego Funduszu Społecznego oraz Funduszu Spójności na lata 2014-2020 oraz Wytycznych w zakresie kwalifikowalności wydatków w ramach Programu Operacyjnego Infrastruktura i Środowisko na lata 2014 – 2020. Zaplanowano zakup wyrobów medycznych na potrzeby ośrodka ośrodka leczenia niepłodności w 4 Wojskowym Szpitalu Klinicznym z Polikliniką SP ZOZ we Wrocławiu na kwotę  3 447 556,40, w tym koszty kwalifikowane 1 045 991,62 zł 
</t>
  </si>
  <si>
    <t xml:space="preserve">Promocja projektu </t>
  </si>
  <si>
    <t>Celem wypełnienia obowiązków w zakresie informacji i promocji koniecznym sfinansowanie odpowiednich narzędzi informacyjno - promocyjnych. Planowany jest zakup plakietek informujących o dofinansowaniu projektu ze środków Unii Europejskiej. Koszt: 5 000,00 zł, w tym koszty kwalifikowane: 5 000,00 zł.</t>
  </si>
  <si>
    <t>Zarządzanie projektem</t>
  </si>
  <si>
    <t xml:space="preserve">Dla zapewnienia należytej realizacji projektu niezbędne jest poniesienie kosztów związanych z zarządzaniem projektem tj. kosztów wynagrodzeń dla personelu zaangażowanego w realizację projektu oraz kosztów usług Managera projektu. Powołany zostanie Zespół zarządzający projektem (wybrane zostaną osoby posiadające doświadczenie we wdrażaniu projektów unijnych). W skład zespołu zarządzającego projektem wejdą osoby zarówno ze Szpitala, jak i spoza jego struktur.  Szacowany koszt: 44 600,00 zł, w tym koszty kwalifikowane: 44 600,00 zł.
</t>
  </si>
  <si>
    <t>0 osób/rok</t>
  </si>
  <si>
    <t>91172  osób/rok</t>
  </si>
  <si>
    <t>598 470  osób</t>
  </si>
  <si>
    <t>Liczba wspartych podmiotów leczniczych, w tym liczba wspartych podmiotów leczniczych z wyłączeniem ratownictwa medycznego</t>
  </si>
  <si>
    <t>Na podstawie Mapy potrzeb zdrowotnych w zakresie lecznictwa szpitalnego dla województwa dolnośląskiego określono że: "Województwo dolnośląskie zamieszkuje około 2,9 mln mieszkańców, co stanowi 7,6 proc. ludności kraju. Ludność województwa charakteryzuje się podobnym stopniem zaawansowania procesu starzenia się co ludność Polski, ale krótszym oczekiwanym trwaniem życia oraz niższą płodnością. (...) Prognozowana liczba łóżek w Polsce na oddziałach o charakterze położniczym lub ginekologicznym, która w wariancie bazowym zaspokajałaby potrzeby w roku 2018, wynosi 124000 z czego 820 powinno znajdować się w województwie dolnośląskim. Dla tego samego wariantu prognoza na rok 2029 wykazała 106600 tys. łóżek w kraju, z czego 700 w województwie dolnośląskim (szósta największa wielkość w kraju). " Na podstawie:  Mapy potrzeb zdrowotnych w zakresie chorób układu moczowo-płciowego kobiet dla województwa dolnośląskiego: "W roku 2014 w Polsce odnotowano 332,6 tys. hospitalizacji z powodu analizowanych rozpoznań,  zaś  w  województwie  dolnośląskim  22,1  tys. hospitalizacji  (w  tym  4,16%  hospitalizacji  spoza województwa), z czego 11,4 tys. trwających jeden dzień. Stanowiło to 3,15% wszystkich hospitalizacji w województwie. Liczba hospitalizacji na 100 tys. mieszkańców wyniosła 759,46, co było 13 wartością wśród województw. Z kolei liczba hospitalizacji w przeliczeniu na 100 tys. dorosłych wyniosła 907,59." Nowopowstały Kliniczny Oddział Ginekologii Onkologicznej  w 4 WSK ma na celu poprawę powyższych statystyk. Specjalizuje się w leczeniu operacyjnym chorób ginekologicznych, a szczególnie w:
    leczeniu nowotworów złośliwych kobiecych narządów płciowych
    usuwaniu ognisk endometriozy
    leczeniu guzów niezłośliwych
    leczeniu operacyjnym innych patologii w obrębie kobiecych narządów płciowych
    diagnostyce małoinwazyjnej i leczeniu chorób ginekologicznych
Cele te realizowane są przy wykorzystaniu najnowocześniejszych metod małoinwazyjnych, laparoskopowych i histeroskopowych.
Równorzędnym celem oddziału jest prowadzenie badań naukowych nad endometriozą i nowotworami z kompleksowym działaniem nad zachowaniem i odtworzeniem płodności.
Leczenie uzupełniające kobiet z nowotworami ginekologicznymi, jest prowadzone w bezpośredniej współpracy z Oddziałem Onkologii Klinicznej 4WSK oraz z Zakładem Medycyny Nuklearnej 4WSK.
Oddział zapewnia kompleksową opiekę nad chorą realizowaną w poradni Ginekologii Onkologicznej, gdzie odbywa się etap diagnostyki wstępnej i pogłębionej oraz planowany jest termin przyjęcia do Szpitala. Poradnia Leczenia Zaburzeń Prokreacji zapewnia wielodyscyplinarną pomoc wszystkim parom starającym się o potomstwo.</t>
  </si>
  <si>
    <t>Rozbudowa i doposażenie Samodzielnego Publicznego Zakładu Opieki Zdrowotnej MSWiA w Kielcach celem utworzenia Szpitalnego Oddziału Ratunkowego - I ETAP</t>
  </si>
  <si>
    <t>ostatecznykwota określona będzie w fiszce projektowej (proces przygotowania/uzgodnienia fiszek  w toku)</t>
  </si>
  <si>
    <t>Rozbudowa i doposażenie Samodzielnego Publicznego Zakładu Opieki Zdrowotnej MSWiA w Kielcach celem utworzenia Szpitalnego Oddziału Ratunkowego - II ETAP</t>
  </si>
  <si>
    <t xml:space="preserve">ostateczna kwota określona będzie w fiszce projektowej </t>
  </si>
  <si>
    <t>ostateczny termin złożenia wniosku o dofinansowanie będzie określony w fiszce projektowej</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</si>
</sst>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zł&quot;_-;\-* #,##0.00\ &quot;zł&quot;_-;_-* &quot;-&quot;??\ &quot;zł&quot;_-;_-@_-"/>
    <numFmt numFmtId="43" formatCode="_-* #,##0.00\ _z_ł_-;\-* #,##0.00\ _z_ł_-;_-* &quot;-&quot;??\ _z_ł_-;_-@_-"/>
    <numFmt numFmtId="164" formatCode="#,##0.00_ ;\-#,##0.00\ "/>
    <numFmt numFmtId="165" formatCode="yyyy\-mm\-dd"/>
    <numFmt numFmtId="166" formatCode="_-* #,##0.00,_z_ł_-;\-* #,##0.00,_z_ł_-;_-* \-??\ _z_ł_-;_-@_-"/>
    <numFmt numFmtId="167" formatCode="_-* #,##0.0000\ _z_ł_-;\-* #,##0.0000\ _z_ł_-;_-* &quot;-&quot;??\ _z_ł_-;_-@_-"/>
  </numFmts>
  <fonts count="41"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i/>
      <sz val="8"/>
      <name val="Calibri"/>
      <family val="2"/>
      <charset val="238"/>
      <scheme val="minor"/>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i/>
      <sz val="7"/>
      <color theme="1"/>
      <name val="Calibri"/>
      <family val="2"/>
      <charset val="238"/>
      <scheme val="minor"/>
    </font>
    <font>
      <i/>
      <sz val="7"/>
      <name val="Calibri"/>
      <family val="2"/>
      <charset val="238"/>
      <scheme val="minor"/>
    </font>
    <font>
      <sz val="8"/>
      <color theme="1"/>
      <name val="Calibri"/>
      <family val="2"/>
      <charset val="238"/>
      <scheme val="minor"/>
    </font>
    <font>
      <sz val="10"/>
      <name val="Arial"/>
      <family val="2"/>
      <charset val="238"/>
    </font>
    <font>
      <sz val="11"/>
      <color indexed="8"/>
      <name val="Calibri"/>
      <family val="2"/>
      <charset val="1"/>
    </font>
    <font>
      <sz val="6"/>
      <color theme="1"/>
      <name val="Calibri"/>
      <family val="2"/>
      <charset val="238"/>
      <scheme val="minor"/>
    </font>
    <font>
      <i/>
      <sz val="10"/>
      <name val="Calibri"/>
      <family val="2"/>
      <charset val="238"/>
      <scheme val="minor"/>
    </font>
    <font>
      <sz val="9"/>
      <name val="Calibri"/>
      <family val="2"/>
      <charset val="238"/>
      <scheme val="minor"/>
    </font>
    <font>
      <sz val="11"/>
      <color rgb="FF000000"/>
      <name val="Calibri"/>
      <family val="2"/>
      <charset val="238"/>
    </font>
    <font>
      <sz val="9"/>
      <color indexed="81"/>
      <name val="Tahoma"/>
      <family val="2"/>
      <charset val="238"/>
    </font>
    <font>
      <b/>
      <sz val="9"/>
      <color indexed="81"/>
      <name val="Tahoma"/>
      <family val="2"/>
      <charset val="238"/>
    </font>
    <font>
      <sz val="9"/>
      <color theme="1"/>
      <name val="Calibri"/>
      <family val="2"/>
      <charset val="238"/>
      <scheme val="minor"/>
    </font>
    <font>
      <i/>
      <sz val="9"/>
      <color theme="1"/>
      <name val="Calibri"/>
      <family val="2"/>
      <charset val="238"/>
      <scheme val="minor"/>
    </font>
    <font>
      <i/>
      <sz val="8"/>
      <color theme="1"/>
      <name val="Calibri"/>
      <family val="2"/>
      <charset val="238"/>
      <scheme val="minor"/>
    </font>
    <font>
      <sz val="10"/>
      <name val="Calibri"/>
      <family val="2"/>
      <charset val="238"/>
    </font>
    <font>
      <sz val="8"/>
      <name val="Calibri"/>
      <family val="2"/>
      <charset val="238"/>
    </font>
    <font>
      <sz val="8"/>
      <name val="Calibri"/>
      <family val="2"/>
      <charset val="238"/>
      <scheme val="minor"/>
    </font>
    <font>
      <sz val="9"/>
      <name val="Arial"/>
      <family val="2"/>
      <charset val="238"/>
    </font>
    <font>
      <i/>
      <sz val="9"/>
      <name val="Calibri"/>
      <family val="2"/>
      <charset val="238"/>
      <scheme val="minor"/>
    </font>
    <font>
      <sz val="11"/>
      <color theme="0"/>
      <name val="Calibri"/>
      <family val="2"/>
      <charset val="238"/>
      <scheme val="minor"/>
    </font>
    <font>
      <sz val="10"/>
      <color theme="0"/>
      <name val="Calibri"/>
      <family val="2"/>
      <charset val="238"/>
      <scheme val="minor"/>
    </font>
    <font>
      <sz val="10"/>
      <color rgb="FFFF0000"/>
      <name val="Calibri"/>
      <family val="2"/>
      <charset val="238"/>
      <scheme val="minor"/>
    </font>
    <font>
      <i/>
      <sz val="10"/>
      <color rgb="FFFF0000"/>
      <name val="Calibri"/>
      <family val="2"/>
      <charset val="238"/>
      <scheme val="minor"/>
    </font>
    <font>
      <b/>
      <i/>
      <sz val="10"/>
      <name val="Calibri"/>
      <family val="2"/>
      <charset val="238"/>
      <scheme val="minor"/>
    </font>
    <font>
      <b/>
      <i/>
      <sz val="9"/>
      <name val="Calibri"/>
      <family val="2"/>
      <charset val="238"/>
      <scheme val="minor"/>
    </font>
  </fonts>
  <fills count="2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2DCDB"/>
        <bgColor rgb="FFF2DCDB"/>
      </patternFill>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theme="0" tint="-0.24994659260841701"/>
      </right>
      <top style="thin">
        <color indexed="64"/>
      </top>
      <bottom/>
      <diagonal/>
    </border>
    <border>
      <left style="thin">
        <color theme="0" tint="-0.24994659260841701"/>
      </left>
      <right style="thin">
        <color indexed="64"/>
      </right>
      <top style="thin">
        <color indexed="64"/>
      </top>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medium">
        <color indexed="64"/>
      </bottom>
      <diagonal/>
    </border>
    <border>
      <left style="thin">
        <color theme="0" tint="-0.24994659260841701"/>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117">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7" fillId="0" borderId="0"/>
    <xf numFmtId="43" fontId="7"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44" fontId="7" fillId="0" borderId="0" applyFont="0" applyFill="0" applyBorder="0" applyAlignment="0" applyProtection="0"/>
    <xf numFmtId="0" fontId="1" fillId="0" borderId="0"/>
    <xf numFmtId="43" fontId="10"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7" fillId="0" borderId="0" applyFont="0" applyFill="0" applyBorder="0" applyAlignment="0" applyProtection="0"/>
    <xf numFmtId="0" fontId="1" fillId="0" borderId="0"/>
    <xf numFmtId="0" fontId="9" fillId="0" borderId="0"/>
    <xf numFmtId="0" fontId="9" fillId="0" borderId="0"/>
    <xf numFmtId="0" fontId="1" fillId="11" borderId="0" applyNumberFormat="0" applyBorder="0" applyAlignment="0" applyProtection="0"/>
    <xf numFmtId="0" fontId="9" fillId="0" borderId="0"/>
    <xf numFmtId="43" fontId="10" fillId="0" borderId="0" applyFont="0" applyFill="0" applyBorder="0" applyAlignment="0" applyProtection="0"/>
    <xf numFmtId="0" fontId="1" fillId="12" borderId="0" applyNumberFormat="0" applyBorder="0" applyAlignment="0" applyProtection="0"/>
    <xf numFmtId="0" fontId="9" fillId="0" borderId="0"/>
    <xf numFmtId="0" fontId="9" fillId="0" borderId="0"/>
    <xf numFmtId="0" fontId="9" fillId="0" borderId="0"/>
    <xf numFmtId="9" fontId="9" fillId="0" borderId="0" applyFill="0" applyBorder="0" applyAlignment="0" applyProtection="0"/>
    <xf numFmtId="0" fontId="9" fillId="0" borderId="0"/>
    <xf numFmtId="0" fontId="9" fillId="13" borderId="0" applyNumberFormat="0" applyBorder="0" applyAlignment="0" applyProtection="0"/>
    <xf numFmtId="0" fontId="9" fillId="0" borderId="0"/>
    <xf numFmtId="0" fontId="9" fillId="0" borderId="0"/>
    <xf numFmtId="0" fontId="19" fillId="0" borderId="0"/>
    <xf numFmtId="9" fontId="20" fillId="0" borderId="0" applyBorder="0" applyProtection="0"/>
    <xf numFmtId="0" fontId="9" fillId="14" borderId="0" applyBorder="0" applyProtection="0"/>
    <xf numFmtId="9" fontId="10" fillId="0" borderId="0" applyFont="0" applyFill="0" applyBorder="0" applyAlignment="0" applyProtection="0"/>
    <xf numFmtId="166" fontId="8" fillId="0" borderId="0" applyBorder="0" applyProtection="0"/>
    <xf numFmtId="0" fontId="24" fillId="15" borderId="0" applyBorder="0" applyProtection="0"/>
    <xf numFmtId="43" fontId="1" fillId="0" borderId="0" applyFont="0" applyFill="0" applyBorder="0" applyAlignment="0" applyProtection="0"/>
    <xf numFmtId="0" fontId="9" fillId="0" borderId="0"/>
    <xf numFmtId="0" fontId="24" fillId="0" borderId="0"/>
    <xf numFmtId="0" fontId="24" fillId="21" borderId="0" applyNumberFormat="0" applyFont="0" applyBorder="0" applyProtection="0"/>
    <xf numFmtId="9" fontId="24" fillId="0" borderId="0" applyFont="0" applyBorder="0" applyProtection="0"/>
    <xf numFmtId="0" fontId="1" fillId="22" borderId="0" applyNumberFormat="0" applyBorder="0" applyAlignment="0" applyProtection="0"/>
    <xf numFmtId="0" fontId="35" fillId="23" borderId="0" applyNumberFormat="0" applyBorder="0" applyAlignment="0" applyProtection="0"/>
    <xf numFmtId="0" fontId="1" fillId="24" borderId="0" applyNumberFormat="0" applyBorder="0" applyAlignment="0" applyProtection="0"/>
  </cellStyleXfs>
  <cellXfs count="530">
    <xf numFmtId="0" fontId="0" fillId="0" borderId="0" xfId="0"/>
    <xf numFmtId="0" fontId="2" fillId="0" borderId="0" xfId="0" applyFont="1"/>
    <xf numFmtId="0" fontId="2" fillId="0" borderId="0" xfId="0" applyFont="1" applyFill="1"/>
    <xf numFmtId="0" fontId="2" fillId="0" borderId="0" xfId="0" applyFont="1" applyBorder="1" applyAlignment="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164" fontId="2" fillId="0" borderId="0" xfId="0" applyNumberFormat="1" applyFont="1"/>
    <xf numFmtId="0" fontId="12" fillId="7" borderId="4" xfId="0" applyFont="1" applyFill="1" applyBorder="1" applyAlignment="1">
      <alignment horizontal="center" vertical="center"/>
    </xf>
    <xf numFmtId="0" fontId="13" fillId="0" borderId="4" xfId="1" applyFont="1" applyBorder="1" applyAlignment="1">
      <alignment horizontal="center" vertical="center" wrapText="1"/>
    </xf>
    <xf numFmtId="0" fontId="2" fillId="10" borderId="4" xfId="0" applyFont="1" applyFill="1" applyBorder="1" applyAlignment="1">
      <alignment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2" fillId="10"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0" borderId="12" xfId="0" applyFont="1" applyFill="1" applyBorder="1" applyAlignment="1">
      <alignment horizontal="center"/>
    </xf>
    <xf numFmtId="0" fontId="2" fillId="10"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2" fillId="10" borderId="15" xfId="0" applyFont="1" applyFill="1" applyBorder="1" applyAlignment="1">
      <alignment horizont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10" borderId="26" xfId="0" applyFont="1" applyFill="1" applyBorder="1" applyAlignment="1">
      <alignment vertical="center" wrapText="1"/>
    </xf>
    <xf numFmtId="0" fontId="2" fillId="10" borderId="18" xfId="0" applyFont="1" applyFill="1" applyBorder="1" applyAlignment="1">
      <alignment vertical="center" wrapText="1"/>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xf>
    <xf numFmtId="0" fontId="2" fillId="10" borderId="4" xfId="0" applyFont="1" applyFill="1" applyBorder="1" applyAlignment="1">
      <alignment horizontal="center" vertical="center"/>
    </xf>
    <xf numFmtId="0" fontId="2" fillId="0" borderId="4" xfId="0" applyFont="1" applyBorder="1" applyAlignment="1">
      <alignment horizontal="justify" vertical="center"/>
    </xf>
    <xf numFmtId="0" fontId="2" fillId="0" borderId="0" xfId="0" applyFont="1" applyAlignment="1">
      <alignment horizontal="justify" vertical="center"/>
    </xf>
    <xf numFmtId="0" fontId="2" fillId="10"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9" borderId="30" xfId="0" applyFont="1" applyFill="1" applyBorder="1" applyAlignment="1">
      <alignment horizontal="center" vertical="center" wrapText="1"/>
    </xf>
    <xf numFmtId="0" fontId="3" fillId="2" borderId="4" xfId="0" applyFont="1" applyFill="1" applyBorder="1" applyAlignment="1">
      <alignment vertical="center" wrapText="1"/>
    </xf>
    <xf numFmtId="0" fontId="3" fillId="0" borderId="17" xfId="0" applyFont="1" applyFill="1" applyBorder="1" applyAlignment="1">
      <alignment horizontal="left" vertical="center" wrapText="1"/>
    </xf>
    <xf numFmtId="0" fontId="2" fillId="0" borderId="4" xfId="0" applyFont="1" applyFill="1" applyBorder="1" applyAlignment="1">
      <alignment horizontal="center" vertical="center"/>
    </xf>
    <xf numFmtId="0" fontId="2" fillId="2" borderId="4" xfId="0" applyFont="1" applyFill="1" applyBorder="1" applyAlignment="1">
      <alignment horizontal="left" vertical="center" wrapText="1"/>
    </xf>
    <xf numFmtId="0" fontId="2" fillId="0" borderId="4" xfId="0" applyFont="1" applyBorder="1" applyAlignment="1">
      <alignment vertical="center"/>
    </xf>
    <xf numFmtId="0" fontId="2" fillId="2" borderId="4" xfId="0" applyFont="1" applyFill="1" applyBorder="1" applyAlignment="1">
      <alignment horizontal="center" vertical="center"/>
    </xf>
    <xf numFmtId="0" fontId="2" fillId="0" borderId="1" xfId="0" applyFont="1" applyFill="1" applyBorder="1" applyAlignment="1">
      <alignment horizontal="center" vertical="center" wrapText="1"/>
    </xf>
    <xf numFmtId="0" fontId="14" fillId="9" borderId="30" xfId="0" applyFont="1" applyFill="1" applyBorder="1" applyAlignment="1">
      <alignment horizont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4" fillId="9" borderId="30" xfId="0" applyFont="1" applyFill="1" applyBorder="1" applyAlignment="1">
      <alignment horizontal="center" vertical="center" wrapText="1"/>
    </xf>
    <xf numFmtId="0" fontId="13" fillId="0" borderId="46" xfId="0" applyFont="1" applyBorder="1" applyAlignment="1">
      <alignment horizontal="center" vertical="top" wrapText="1"/>
    </xf>
    <xf numFmtId="165" fontId="13" fillId="0" borderId="46" xfId="0" applyNumberFormat="1" applyFont="1" applyBorder="1" applyAlignment="1">
      <alignment horizontal="left" vertical="top" wrapText="1"/>
    </xf>
    <xf numFmtId="4" fontId="13" fillId="0" borderId="46" xfId="0" applyNumberFormat="1" applyFont="1" applyBorder="1" applyAlignment="1">
      <alignment horizontal="right" vertical="top" wrapText="1"/>
    </xf>
    <xf numFmtId="0" fontId="14" fillId="9" borderId="30" xfId="0" applyFont="1" applyFill="1" applyBorder="1" applyAlignment="1">
      <alignment horizontal="center" wrapText="1"/>
    </xf>
    <xf numFmtId="0" fontId="2" fillId="2" borderId="4" xfId="0" applyFont="1" applyFill="1" applyBorder="1" applyAlignment="1">
      <alignment vertical="center" wrapText="1"/>
    </xf>
    <xf numFmtId="0" fontId="12" fillId="7" borderId="4" xfId="0" applyFont="1" applyFill="1" applyBorder="1" applyAlignment="1">
      <alignment horizontal="center" vertical="center" wrapText="1"/>
    </xf>
    <xf numFmtId="0" fontId="0" fillId="0" borderId="0" xfId="1" applyFont="1"/>
    <xf numFmtId="0" fontId="2" fillId="10" borderId="26" xfId="0" applyFont="1" applyFill="1" applyBorder="1" applyAlignment="1">
      <alignment wrapText="1"/>
    </xf>
    <xf numFmtId="0" fontId="2" fillId="10" borderId="18" xfId="0" applyFont="1" applyFill="1" applyBorder="1" applyAlignment="1">
      <alignment wrapText="1"/>
    </xf>
    <xf numFmtId="0" fontId="2" fillId="10" borderId="4" xfId="0" applyFont="1" applyFill="1" applyBorder="1" applyAlignment="1">
      <alignment horizontal="center"/>
    </xf>
    <xf numFmtId="0" fontId="2" fillId="0" borderId="4" xfId="0" applyFont="1" applyFill="1" applyBorder="1" applyAlignment="1">
      <alignment vertical="center" wrapText="1"/>
    </xf>
    <xf numFmtId="0" fontId="0" fillId="0" borderId="4" xfId="0" quotePrefix="1" applyBorder="1" applyAlignment="1">
      <alignment horizontal="center" vertical="center" wrapText="1"/>
    </xf>
    <xf numFmtId="0" fontId="2" fillId="10" borderId="22" xfId="0" applyFont="1" applyFill="1" applyBorder="1" applyAlignment="1">
      <alignment horizontal="center"/>
    </xf>
    <xf numFmtId="0" fontId="3" fillId="0" borderId="23" xfId="0" applyFont="1" applyFill="1" applyBorder="1" applyAlignment="1">
      <alignment horizontal="center" vertical="center" wrapText="1"/>
    </xf>
    <xf numFmtId="0" fontId="2" fillId="0" borderId="51" xfId="0" applyFont="1" applyFill="1" applyBorder="1" applyAlignment="1">
      <alignment horizontal="left" vertical="center" wrapText="1"/>
    </xf>
    <xf numFmtId="0" fontId="3" fillId="0" borderId="52" xfId="0" applyFont="1" applyFill="1" applyBorder="1" applyAlignment="1">
      <alignment horizontal="center" vertical="center" wrapText="1"/>
    </xf>
    <xf numFmtId="0" fontId="0" fillId="0" borderId="0" xfId="0" applyFill="1"/>
    <xf numFmtId="0" fontId="5"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10" borderId="4" xfId="0" applyFont="1" applyFill="1" applyBorder="1" applyAlignment="1">
      <alignment horizontal="center" wrapText="1"/>
    </xf>
    <xf numFmtId="0" fontId="2" fillId="0" borderId="4" xfId="0" applyFont="1" applyBorder="1" applyAlignment="1">
      <alignment wrapText="1"/>
    </xf>
    <xf numFmtId="4" fontId="0" fillId="0" borderId="0" xfId="0" applyNumberFormat="1"/>
    <xf numFmtId="0" fontId="4" fillId="17" borderId="52" xfId="0" applyFont="1" applyFill="1" applyBorder="1" applyAlignment="1" applyProtection="1">
      <alignment horizontal="center" vertical="center" wrapText="1"/>
    </xf>
    <xf numFmtId="43" fontId="0" fillId="0" borderId="0" xfId="0" applyNumberFormat="1"/>
    <xf numFmtId="0" fontId="14" fillId="9" borderId="30" xfId="0" applyFont="1" applyFill="1" applyBorder="1" applyAlignment="1">
      <alignment horizontal="center" wrapText="1"/>
    </xf>
    <xf numFmtId="0" fontId="2" fillId="10" borderId="13" xfId="0" applyFont="1" applyFill="1" applyBorder="1" applyAlignment="1">
      <alignment horizontal="center" wrapText="1"/>
    </xf>
    <xf numFmtId="0" fontId="2" fillId="2" borderId="4" xfId="0" applyFont="1" applyFill="1" applyBorder="1" applyAlignment="1">
      <alignment vertical="center" wrapText="1"/>
    </xf>
    <xf numFmtId="0" fontId="23" fillId="0" borderId="4"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7" fillId="0" borderId="17"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27" fillId="0" borderId="7" xfId="0" applyFont="1" applyBorder="1" applyAlignment="1">
      <alignment horizontal="center" vertical="center" wrapText="1"/>
    </xf>
    <xf numFmtId="0" fontId="27" fillId="0"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0" borderId="4" xfId="0" quotePrefix="1" applyFont="1" applyBorder="1" applyAlignment="1">
      <alignment horizontal="center" vertical="center" wrapText="1"/>
    </xf>
    <xf numFmtId="0" fontId="28" fillId="0" borderId="52"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27"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14" fillId="9" borderId="30" xfId="0" applyFont="1" applyFill="1" applyBorder="1" applyAlignment="1">
      <alignment horizontal="center" vertical="center" wrapText="1"/>
    </xf>
    <xf numFmtId="0" fontId="2" fillId="6" borderId="0" xfId="0" applyFont="1" applyFill="1"/>
    <xf numFmtId="0" fontId="2" fillId="0" borderId="4" xfId="0" applyFont="1" applyFill="1" applyBorder="1" applyAlignment="1">
      <alignment horizontal="justify" vertical="center" wrapText="1"/>
    </xf>
    <xf numFmtId="0" fontId="2" fillId="0" borderId="4" xfId="0" applyFont="1" applyFill="1" applyBorder="1" applyAlignment="1">
      <alignment horizontal="justify" vertical="center"/>
    </xf>
    <xf numFmtId="0" fontId="2" fillId="0" borderId="0" xfId="0" applyFont="1" applyFill="1" applyAlignment="1">
      <alignment vertical="top" wrapText="1"/>
    </xf>
    <xf numFmtId="4" fontId="3" fillId="0" borderId="0" xfId="1" applyNumberFormat="1" applyFont="1" applyBorder="1" applyAlignment="1" applyProtection="1">
      <alignment horizontal="center" vertical="center" wrapText="1"/>
      <protection locked="0"/>
    </xf>
    <xf numFmtId="0" fontId="2" fillId="0" borderId="0" xfId="1" applyFont="1"/>
    <xf numFmtId="0" fontId="2" fillId="19" borderId="22" xfId="1" applyFont="1" applyFill="1" applyBorder="1" applyAlignment="1" applyProtection="1">
      <alignment horizontal="center" vertical="center" wrapText="1"/>
    </xf>
    <xf numFmtId="0" fontId="2" fillId="20" borderId="4" xfId="1" applyFont="1" applyFill="1" applyBorder="1" applyAlignment="1" applyProtection="1">
      <alignment vertical="center" wrapText="1"/>
    </xf>
    <xf numFmtId="0" fontId="5" fillId="19" borderId="55" xfId="1" applyFont="1" applyFill="1" applyBorder="1" applyAlignment="1">
      <alignment horizontal="center" vertical="center" wrapText="1"/>
    </xf>
    <xf numFmtId="0" fontId="22" fillId="20" borderId="13" xfId="1" applyFont="1" applyFill="1" applyBorder="1" applyAlignment="1" applyProtection="1">
      <alignment horizontal="center" vertical="center" wrapText="1"/>
      <protection locked="0"/>
    </xf>
    <xf numFmtId="0" fontId="22" fillId="20" borderId="14" xfId="1" applyFont="1" applyFill="1" applyBorder="1" applyAlignment="1" applyProtection="1">
      <alignment horizontal="center" vertical="center" wrapText="1"/>
      <protection locked="0"/>
    </xf>
    <xf numFmtId="4" fontId="22" fillId="0" borderId="4" xfId="1" applyNumberFormat="1" applyFont="1" applyBorder="1" applyAlignment="1" applyProtection="1">
      <alignment vertical="center" wrapText="1"/>
      <protection locked="0"/>
    </xf>
    <xf numFmtId="0" fontId="5" fillId="20" borderId="36" xfId="1" applyFont="1" applyFill="1" applyBorder="1" applyAlignment="1" applyProtection="1">
      <alignment horizontal="center" vertical="center" wrapText="1"/>
      <protection locked="0"/>
    </xf>
    <xf numFmtId="0" fontId="5" fillId="19" borderId="56" xfId="1" applyFont="1" applyFill="1" applyBorder="1" applyAlignment="1">
      <alignment horizontal="center" vertical="center" wrapText="1"/>
    </xf>
    <xf numFmtId="0" fontId="2" fillId="0" borderId="0" xfId="64" applyFont="1"/>
    <xf numFmtId="0" fontId="7" fillId="0" borderId="0" xfId="26"/>
    <xf numFmtId="0" fontId="33" fillId="0" borderId="0" xfId="64" applyFont="1" applyAlignment="1">
      <alignment vertical="center"/>
    </xf>
    <xf numFmtId="0" fontId="2" fillId="0" borderId="0" xfId="26" applyFont="1"/>
    <xf numFmtId="0" fontId="7" fillId="0" borderId="0" xfId="26" applyFont="1"/>
    <xf numFmtId="0" fontId="3" fillId="2" borderId="20" xfId="0" applyFont="1" applyFill="1" applyBorder="1" applyAlignment="1">
      <alignment horizontal="left" vertical="center" wrapText="1"/>
    </xf>
    <xf numFmtId="0" fontId="2" fillId="2" borderId="15" xfId="0" applyFont="1" applyFill="1" applyBorder="1" applyAlignment="1">
      <alignment horizontal="center" vertical="center"/>
    </xf>
    <xf numFmtId="0" fontId="2" fillId="0" borderId="0" xfId="0" applyFont="1" applyBorder="1"/>
    <xf numFmtId="3" fontId="11" fillId="0" borderId="0" xfId="1" applyNumberFormat="1" applyFont="1" applyBorder="1" applyAlignment="1" applyProtection="1">
      <alignment vertical="center" wrapText="1"/>
      <protection locked="0"/>
    </xf>
    <xf numFmtId="0" fontId="2" fillId="0" borderId="0" xfId="0" applyNumberFormat="1" applyFont="1" applyAlignment="1">
      <alignment wrapText="1"/>
    </xf>
    <xf numFmtId="0" fontId="14" fillId="9" borderId="30" xfId="0" applyFont="1" applyFill="1" applyBorder="1" applyAlignment="1">
      <alignment horizontal="center" wrapText="1"/>
    </xf>
    <xf numFmtId="0" fontId="2" fillId="0" borderId="4" xfId="0" applyFont="1" applyFill="1" applyBorder="1" applyAlignment="1">
      <alignment horizontal="center" vertical="center" wrapText="1"/>
    </xf>
    <xf numFmtId="0" fontId="2" fillId="10" borderId="13" xfId="0" applyFont="1" applyFill="1" applyBorder="1" applyAlignment="1">
      <alignment horizontal="center" wrapText="1"/>
    </xf>
    <xf numFmtId="0" fontId="3" fillId="0"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4" xfId="0" applyFont="1" applyBorder="1" applyAlignment="1">
      <alignment horizontal="center" vertical="center" wrapText="1"/>
    </xf>
    <xf numFmtId="2" fontId="5" fillId="0" borderId="4" xfId="0" applyNumberFormat="1" applyFont="1" applyFill="1" applyBorder="1" applyAlignment="1">
      <alignment vertical="center"/>
    </xf>
    <xf numFmtId="164" fontId="5" fillId="0" borderId="4" xfId="0" applyNumberFormat="1" applyFont="1" applyFill="1" applyBorder="1" applyAlignment="1">
      <alignment horizontal="right" vertical="center"/>
    </xf>
    <xf numFmtId="0" fontId="2" fillId="0" borderId="0" xfId="0" applyNumberFormat="1" applyFont="1" applyAlignment="1"/>
    <xf numFmtId="0" fontId="22" fillId="0" borderId="4" xfId="1" applyFont="1" applyBorder="1" applyAlignment="1" applyProtection="1">
      <alignment vertical="center" wrapText="1"/>
      <protection locked="0"/>
    </xf>
    <xf numFmtId="0" fontId="2" fillId="0" borderId="4" xfId="0" applyFont="1" applyFill="1" applyBorder="1" applyAlignment="1">
      <alignment horizontal="center" vertical="center"/>
    </xf>
    <xf numFmtId="0" fontId="23" fillId="2" borderId="4"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0" borderId="4" xfId="0" applyFont="1" applyFill="1" applyBorder="1" applyAlignment="1">
      <alignment horizontal="center" vertical="center"/>
    </xf>
    <xf numFmtId="4" fontId="13" fillId="0" borderId="47" xfId="0" applyNumberFormat="1" applyFont="1" applyBorder="1" applyAlignment="1">
      <alignment horizontal="right" vertical="top" wrapText="1"/>
    </xf>
    <xf numFmtId="0" fontId="18" fillId="0" borderId="0" xfId="0" applyFont="1" applyAlignment="1">
      <alignment horizontal="center" vertical="center"/>
    </xf>
    <xf numFmtId="0" fontId="18" fillId="2" borderId="0" xfId="0" applyFont="1" applyFill="1" applyAlignment="1">
      <alignment horizontal="center" vertical="center"/>
    </xf>
    <xf numFmtId="0" fontId="13" fillId="2" borderId="4" xfId="1" applyFont="1" applyFill="1" applyBorder="1" applyAlignment="1">
      <alignment horizontal="center" vertical="center" wrapText="1"/>
    </xf>
    <xf numFmtId="0" fontId="13" fillId="2" borderId="4" xfId="0" applyFont="1" applyFill="1" applyBorder="1" applyAlignment="1">
      <alignment horizontal="center" vertical="center" wrapText="1"/>
    </xf>
    <xf numFmtId="165" fontId="13" fillId="2" borderId="4" xfId="0" applyNumberFormat="1" applyFont="1" applyFill="1" applyBorder="1" applyAlignment="1">
      <alignment horizontal="center" vertical="center" wrapText="1"/>
    </xf>
    <xf numFmtId="4" fontId="13" fillId="2" borderId="4" xfId="0" applyNumberFormat="1" applyFont="1" applyFill="1" applyBorder="1" applyAlignment="1">
      <alignment horizontal="right" vertical="center" wrapText="1"/>
    </xf>
    <xf numFmtId="4" fontId="13" fillId="2" borderId="3" xfId="0" applyNumberFormat="1" applyFont="1" applyFill="1" applyBorder="1" applyAlignment="1">
      <alignment horizontal="right" vertical="center" wrapText="1"/>
    </xf>
    <xf numFmtId="0" fontId="13" fillId="0" borderId="4" xfId="0" applyFont="1" applyBorder="1" applyAlignment="1">
      <alignment horizontal="center" vertical="top" wrapText="1"/>
    </xf>
    <xf numFmtId="165" fontId="13" fillId="0" borderId="4" xfId="0" applyNumberFormat="1" applyFont="1" applyBorder="1" applyAlignment="1">
      <alignment horizontal="left" vertical="top" wrapText="1"/>
    </xf>
    <xf numFmtId="4" fontId="13" fillId="0" borderId="4" xfId="0" applyNumberFormat="1" applyFont="1" applyBorder="1" applyAlignment="1">
      <alignment horizontal="right" vertical="top" wrapText="1"/>
    </xf>
    <xf numFmtId="0" fontId="18" fillId="2" borderId="4" xfId="0" applyFont="1" applyFill="1" applyBorder="1" applyAlignment="1">
      <alignment horizontal="center" vertical="center"/>
    </xf>
    <xf numFmtId="0" fontId="13" fillId="2" borderId="4" xfId="0" applyFont="1" applyFill="1" applyBorder="1" applyAlignment="1">
      <alignment horizontal="center" vertical="top" wrapText="1"/>
    </xf>
    <xf numFmtId="165" fontId="13" fillId="2" borderId="4" xfId="0" applyNumberFormat="1" applyFont="1" applyFill="1" applyBorder="1" applyAlignment="1">
      <alignment horizontal="left" vertical="top" wrapText="1"/>
    </xf>
    <xf numFmtId="4" fontId="13" fillId="2" borderId="4" xfId="0" applyNumberFormat="1" applyFont="1" applyFill="1" applyBorder="1" applyAlignment="1">
      <alignment horizontal="right" vertical="top" wrapText="1"/>
    </xf>
    <xf numFmtId="0" fontId="2" fillId="19" borderId="15" xfId="1" applyFont="1" applyFill="1" applyBorder="1" applyAlignment="1" applyProtection="1">
      <alignment horizontal="center" vertical="center" wrapText="1"/>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19" borderId="22" xfId="1" applyFont="1" applyFill="1" applyBorder="1" applyAlignment="1">
      <alignment horizontal="center" vertical="center" wrapText="1"/>
    </xf>
    <xf numFmtId="0" fontId="5" fillId="20" borderId="43" xfId="1" applyFont="1" applyFill="1" applyBorder="1" applyAlignment="1" applyProtection="1">
      <alignment horizontal="center" vertical="center" wrapText="1"/>
      <protection locked="0"/>
    </xf>
    <xf numFmtId="0" fontId="5" fillId="20" borderId="44" xfId="1" applyFont="1" applyFill="1" applyBorder="1" applyAlignment="1" applyProtection="1">
      <alignment horizontal="center" vertical="center" wrapText="1"/>
      <protection locked="0"/>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20" borderId="43" xfId="1" applyFont="1" applyFill="1" applyBorder="1" applyAlignment="1" applyProtection="1">
      <alignment horizontal="center" vertical="center" wrapText="1"/>
      <protection locked="0"/>
    </xf>
    <xf numFmtId="0" fontId="5" fillId="20" borderId="44" xfId="1" applyFont="1" applyFill="1" applyBorder="1" applyAlignment="1" applyProtection="1">
      <alignment horizontal="center" vertical="center" wrapText="1"/>
      <protection locked="0"/>
    </xf>
    <xf numFmtId="0" fontId="5" fillId="19" borderId="22" xfId="1" applyFont="1" applyFill="1" applyBorder="1" applyAlignment="1">
      <alignment horizontal="center" vertical="center" wrapText="1"/>
    </xf>
    <xf numFmtId="0" fontId="2" fillId="19" borderId="15" xfId="1" applyFont="1" applyFill="1" applyBorder="1" applyAlignment="1" applyProtection="1">
      <alignment horizontal="center" vertical="center" wrapText="1"/>
    </xf>
    <xf numFmtId="0" fontId="2" fillId="24" borderId="4" xfId="116" applyFont="1" applyBorder="1" applyAlignment="1" applyProtection="1">
      <alignment vertical="center" wrapText="1"/>
    </xf>
    <xf numFmtId="16" fontId="35" fillId="23" borderId="22" xfId="115" quotePrefix="1" applyNumberFormat="1" applyBorder="1" applyAlignment="1" applyProtection="1">
      <alignment horizontal="center" vertical="center" wrapText="1"/>
    </xf>
    <xf numFmtId="16" fontId="36" fillId="23" borderId="15" xfId="115" quotePrefix="1" applyNumberFormat="1" applyFont="1" applyBorder="1" applyAlignment="1" applyProtection="1">
      <alignment horizontal="center" vertical="center" wrapText="1"/>
    </xf>
    <xf numFmtId="16" fontId="36" fillId="23" borderId="22" xfId="115" quotePrefix="1" applyNumberFormat="1" applyFont="1" applyBorder="1" applyAlignment="1" applyProtection="1">
      <alignment horizontal="center" vertical="center" wrapText="1"/>
    </xf>
    <xf numFmtId="3" fontId="22" fillId="0" borderId="4" xfId="1" applyNumberFormat="1" applyFont="1" applyBorder="1" applyAlignment="1" applyProtection="1">
      <alignment vertical="center" wrapText="1"/>
      <protection locked="0"/>
    </xf>
    <xf numFmtId="4" fontId="34" fillId="2" borderId="4" xfId="1" applyNumberFormat="1" applyFont="1" applyFill="1" applyBorder="1" applyAlignment="1" applyProtection="1">
      <alignment vertical="center" wrapText="1"/>
      <protection locked="0"/>
    </xf>
    <xf numFmtId="4" fontId="22" fillId="0" borderId="17" xfId="1" applyNumberFormat="1" applyFont="1" applyFill="1" applyBorder="1" applyAlignment="1" applyProtection="1">
      <alignment vertical="center" wrapText="1"/>
      <protection locked="0"/>
    </xf>
    <xf numFmtId="9" fontId="22" fillId="0" borderId="23" xfId="17" applyFont="1" applyBorder="1" applyAlignment="1" applyProtection="1">
      <alignment horizontal="justify" vertical="center" wrapText="1"/>
      <protection locked="0"/>
    </xf>
    <xf numFmtId="9" fontId="22" fillId="0" borderId="51" xfId="17" applyFont="1" applyFill="1" applyBorder="1" applyAlignment="1" applyProtection="1">
      <alignment horizontal="justify" vertical="center" wrapText="1"/>
      <protection locked="0"/>
    </xf>
    <xf numFmtId="0" fontId="2" fillId="24" borderId="58" xfId="116" applyFont="1" applyBorder="1" applyAlignment="1" applyProtection="1">
      <alignment horizontal="center" vertical="center" wrapText="1"/>
      <protection locked="0"/>
    </xf>
    <xf numFmtId="0" fontId="2" fillId="24" borderId="59" xfId="116" applyFont="1" applyBorder="1" applyAlignment="1" applyProtection="1">
      <alignment horizontal="center" vertical="center" wrapText="1"/>
      <protection locked="0"/>
    </xf>
    <xf numFmtId="3" fontId="32" fillId="2" borderId="60" xfId="3" applyNumberFormat="1" applyFont="1" applyFill="1" applyBorder="1" applyAlignment="1" applyProtection="1">
      <alignment vertical="center" wrapText="1"/>
    </xf>
    <xf numFmtId="3" fontId="32" fillId="2" borderId="61" xfId="3" applyNumberFormat="1" applyFont="1" applyFill="1" applyBorder="1" applyAlignment="1" applyProtection="1">
      <alignment horizontal="center" vertical="center" wrapText="1"/>
    </xf>
    <xf numFmtId="0" fontId="32" fillId="2" borderId="60" xfId="3" applyFont="1" applyFill="1" applyBorder="1" applyAlignment="1" applyProtection="1">
      <alignment vertical="center" wrapText="1"/>
    </xf>
    <xf numFmtId="0" fontId="32" fillId="2" borderId="61" xfId="3" applyFont="1" applyFill="1" applyBorder="1" applyAlignment="1" applyProtection="1">
      <alignment horizontal="center" vertical="center" wrapText="1"/>
    </xf>
    <xf numFmtId="3" fontId="32" fillId="2" borderId="60" xfId="88" applyNumberFormat="1" applyFont="1" applyFill="1" applyBorder="1" applyAlignment="1" applyProtection="1">
      <alignment vertical="center" wrapText="1"/>
    </xf>
    <xf numFmtId="4" fontId="32" fillId="2" borderId="61" xfId="88" applyNumberFormat="1" applyFont="1" applyFill="1" applyBorder="1" applyAlignment="1" applyProtection="1">
      <alignment horizontal="center" vertical="center" wrapText="1"/>
    </xf>
    <xf numFmtId="3" fontId="32" fillId="2" borderId="61" xfId="88" applyNumberFormat="1" applyFont="1" applyFill="1" applyBorder="1" applyAlignment="1" applyProtection="1">
      <alignment horizontal="center" vertical="center" wrapText="1"/>
    </xf>
    <xf numFmtId="0" fontId="32" fillId="2" borderId="60" xfId="14" applyFont="1" applyFill="1" applyBorder="1" applyAlignment="1"/>
    <xf numFmtId="0" fontId="32" fillId="2" borderId="61" xfId="14" applyFont="1" applyFill="1" applyBorder="1" applyAlignment="1">
      <alignment horizontal="center"/>
    </xf>
    <xf numFmtId="0" fontId="32" fillId="2" borderId="62" xfId="14" applyFont="1" applyFill="1" applyBorder="1" applyAlignment="1"/>
    <xf numFmtId="0" fontId="32" fillId="2" borderId="63" xfId="14" applyFont="1" applyFill="1" applyBorder="1" applyAlignment="1">
      <alignment horizontal="center"/>
    </xf>
    <xf numFmtId="0" fontId="0" fillId="2" borderId="0" xfId="0" applyFill="1"/>
    <xf numFmtId="167" fontId="0" fillId="2" borderId="0" xfId="0" applyNumberFormat="1" applyFill="1"/>
    <xf numFmtId="4" fontId="0" fillId="2" borderId="0" xfId="0" applyNumberFormat="1" applyFill="1"/>
    <xf numFmtId="0" fontId="2" fillId="0" borderId="4" xfId="0" applyFont="1" applyBorder="1" applyAlignment="1">
      <alignment vertical="center" wrapText="1"/>
    </xf>
    <xf numFmtId="164" fontId="2" fillId="0" borderId="4" xfId="109" applyNumberFormat="1" applyFont="1" applyFill="1" applyBorder="1" applyAlignment="1">
      <alignment vertical="center" wrapText="1"/>
    </xf>
    <xf numFmtId="0" fontId="2" fillId="0" borderId="4" xfId="109" applyNumberFormat="1" applyFont="1" applyFill="1" applyBorder="1" applyAlignment="1" applyProtection="1">
      <alignment vertical="center" wrapText="1"/>
      <protection locked="0"/>
    </xf>
    <xf numFmtId="0" fontId="5" fillId="0" borderId="15" xfId="1" applyFont="1" applyFill="1" applyBorder="1" applyAlignment="1">
      <alignment horizontal="center" vertical="center" wrapText="1"/>
    </xf>
    <xf numFmtId="2" fontId="22" fillId="0" borderId="4" xfId="1" applyNumberFormat="1" applyFont="1" applyFill="1" applyBorder="1" applyAlignment="1" applyProtection="1">
      <alignment vertical="center" wrapText="1"/>
      <protection locked="0"/>
    </xf>
    <xf numFmtId="44" fontId="22" fillId="0" borderId="17" xfId="38" applyFont="1" applyFill="1" applyBorder="1" applyAlignment="1" applyProtection="1">
      <alignment vertical="center" wrapText="1"/>
      <protection locked="0"/>
    </xf>
    <xf numFmtId="0" fontId="36" fillId="0" borderId="15" xfId="115" quotePrefix="1" applyFont="1" applyFill="1" applyBorder="1" applyAlignment="1">
      <alignment horizontal="center" vertical="center" wrapText="1"/>
    </xf>
    <xf numFmtId="0" fontId="5" fillId="0" borderId="22" xfId="1" applyFont="1" applyFill="1" applyBorder="1" applyAlignment="1">
      <alignment horizontal="center" vertical="center" wrapText="1"/>
    </xf>
    <xf numFmtId="9" fontId="22" fillId="0" borderId="23" xfId="17" applyFont="1" applyFill="1" applyBorder="1" applyAlignment="1" applyProtection="1">
      <alignment horizontal="justify" vertical="center" wrapText="1"/>
      <protection locked="0"/>
    </xf>
    <xf numFmtId="4" fontId="32" fillId="0" borderId="61" xfId="88" applyNumberFormat="1" applyFont="1" applyFill="1" applyBorder="1" applyAlignment="1" applyProtection="1">
      <alignment horizontal="center" vertical="center" wrapText="1"/>
    </xf>
    <xf numFmtId="0" fontId="2" fillId="0" borderId="4" xfId="0" applyFont="1" applyBorder="1" applyAlignment="1">
      <alignment vertical="center" wrapText="1"/>
    </xf>
    <xf numFmtId="16" fontId="5" fillId="19" borderId="15" xfId="115" quotePrefix="1" applyNumberFormat="1" applyFont="1" applyFill="1" applyBorder="1" applyAlignment="1" applyProtection="1">
      <alignment horizontal="center" vertical="center" wrapText="1"/>
    </xf>
    <xf numFmtId="16" fontId="5" fillId="19" borderId="22" xfId="115" quotePrefix="1" applyNumberFormat="1" applyFont="1" applyFill="1" applyBorder="1" applyAlignment="1" applyProtection="1">
      <alignment horizontal="center" vertical="center" wrapText="1"/>
    </xf>
    <xf numFmtId="0" fontId="2" fillId="0" borderId="4" xfId="0" applyFont="1" applyBorder="1" applyAlignment="1">
      <alignment vertical="center" wrapText="1"/>
    </xf>
    <xf numFmtId="4" fontId="22" fillId="0" borderId="4" xfId="1" applyNumberFormat="1" applyFont="1" applyFill="1" applyBorder="1" applyAlignment="1" applyProtection="1">
      <alignment vertical="center" wrapText="1"/>
      <protection locked="0"/>
    </xf>
    <xf numFmtId="4" fontId="22" fillId="0" borderId="17" xfId="38" applyNumberFormat="1" applyFont="1" applyFill="1" applyBorder="1" applyAlignment="1" applyProtection="1">
      <alignment vertical="center" wrapText="1"/>
      <protection locked="0"/>
    </xf>
    <xf numFmtId="4" fontId="22" fillId="0" borderId="23" xfId="17" applyNumberFormat="1" applyFont="1" applyFill="1" applyBorder="1" applyAlignment="1" applyProtection="1">
      <alignment horizontal="justify" vertical="center" wrapText="1"/>
      <protection locked="0"/>
    </xf>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2" xfId="0" applyFont="1" applyFill="1" applyBorder="1" applyAlignment="1" applyProtection="1">
      <alignment horizontal="left" vertical="center" wrapText="1"/>
    </xf>
    <xf numFmtId="0" fontId="2" fillId="4" borderId="23" xfId="0" applyFont="1" applyFill="1" applyBorder="1" applyAlignment="1" applyProtection="1">
      <alignment horizontal="left" vertical="center" wrapText="1"/>
    </xf>
    <xf numFmtId="0" fontId="2" fillId="0" borderId="28"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2"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29" xfId="0" applyFont="1" applyFill="1" applyBorder="1" applyAlignment="1" applyProtection="1">
      <alignment horizontal="center" vertical="center" wrapText="1"/>
    </xf>
    <xf numFmtId="49" fontId="2" fillId="0" borderId="28" xfId="0" applyNumberFormat="1" applyFont="1" applyFill="1" applyBorder="1" applyAlignment="1">
      <alignment horizontal="center" vertical="center"/>
    </xf>
    <xf numFmtId="49" fontId="2" fillId="0" borderId="18"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50" xfId="0" applyFont="1" applyFill="1" applyBorder="1" applyAlignment="1">
      <alignment horizontal="center" vertical="center"/>
    </xf>
    <xf numFmtId="0" fontId="5" fillId="0" borderId="4" xfId="0" applyFont="1" applyFill="1" applyBorder="1" applyAlignment="1">
      <alignment horizontal="center" vertical="center"/>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49"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37" xfId="0" applyFont="1" applyFill="1" applyBorder="1" applyAlignment="1" applyProtection="1">
      <alignment horizontal="center" vertical="center" wrapText="1"/>
    </xf>
    <xf numFmtId="0" fontId="2" fillId="4" borderId="40"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5"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4" fillId="9" borderId="30" xfId="0" applyFont="1" applyFill="1" applyBorder="1" applyAlignment="1">
      <alignment horizontal="center" wrapText="1"/>
    </xf>
    <xf numFmtId="0" fontId="14" fillId="9" borderId="10" xfId="0" applyFont="1" applyFill="1" applyBorder="1" applyAlignment="1">
      <alignment horizontal="center" wrapText="1"/>
    </xf>
    <xf numFmtId="0" fontId="14" fillId="9" borderId="31" xfId="0" applyFont="1" applyFill="1" applyBorder="1" applyAlignment="1">
      <alignment horizontal="center" wrapText="1"/>
    </xf>
    <xf numFmtId="0" fontId="2" fillId="0" borderId="18" xfId="0" applyFont="1" applyFill="1" applyBorder="1" applyAlignment="1">
      <alignment horizontal="center"/>
    </xf>
    <xf numFmtId="0" fontId="2" fillId="10" borderId="24" xfId="0" applyFont="1" applyFill="1" applyBorder="1" applyAlignment="1">
      <alignment horizontal="center" wrapText="1"/>
    </xf>
    <xf numFmtId="0" fontId="2" fillId="10" borderId="25" xfId="0" applyFont="1" applyFill="1" applyBorder="1" applyAlignment="1">
      <alignment horizontal="center" wrapText="1"/>
    </xf>
    <xf numFmtId="0" fontId="6" fillId="8" borderId="42" xfId="0" applyFont="1" applyFill="1" applyBorder="1" applyAlignment="1">
      <alignment horizontal="center"/>
    </xf>
    <xf numFmtId="0" fontId="6" fillId="8" borderId="33" xfId="0" applyFont="1" applyFill="1" applyBorder="1" applyAlignment="1">
      <alignment horizont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2" fillId="9" borderId="4" xfId="0" applyFont="1" applyFill="1" applyBorder="1" applyAlignment="1">
      <alignment horizontal="center" wrapText="1"/>
    </xf>
    <xf numFmtId="0" fontId="4" fillId="2" borderId="24" xfId="0" applyFont="1" applyFill="1" applyBorder="1" applyAlignment="1">
      <alignment horizontal="center" wrapText="1"/>
    </xf>
    <xf numFmtId="0" fontId="4" fillId="2" borderId="26" xfId="0" applyFont="1" applyFill="1" applyBorder="1" applyAlignment="1">
      <alignment horizontal="center" wrapText="1"/>
    </xf>
    <xf numFmtId="0" fontId="4" fillId="2" borderId="27" xfId="0" applyFont="1" applyFill="1" applyBorder="1" applyAlignment="1">
      <alignment horizontal="center" wrapText="1"/>
    </xf>
    <xf numFmtId="0" fontId="4" fillId="0" borderId="28"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4" xfId="0" applyFont="1" applyFill="1" applyBorder="1" applyAlignment="1">
      <alignment horizontal="center" wrapText="1"/>
    </xf>
    <xf numFmtId="0" fontId="2" fillId="0" borderId="10" xfId="0" applyFont="1" applyFill="1" applyBorder="1" applyAlignment="1">
      <alignment horizontal="center" wrapText="1"/>
    </xf>
    <xf numFmtId="0" fontId="2" fillId="0" borderId="34" xfId="0" applyFont="1" applyFill="1" applyBorder="1" applyAlignment="1">
      <alignment horizontal="center"/>
    </xf>
    <xf numFmtId="0" fontId="2" fillId="10" borderId="13" xfId="0" applyFont="1" applyFill="1" applyBorder="1" applyAlignment="1">
      <alignment horizontal="center" wrapText="1"/>
    </xf>
    <xf numFmtId="0" fontId="2" fillId="0" borderId="28" xfId="0" applyFont="1" applyFill="1" applyBorder="1" applyAlignment="1">
      <alignment vertical="center" wrapText="1"/>
    </xf>
    <xf numFmtId="0" fontId="0" fillId="0" borderId="29" xfId="0" applyBorder="1" applyAlignment="1">
      <alignment vertical="center" wrapText="1"/>
    </xf>
    <xf numFmtId="0" fontId="6" fillId="8" borderId="48" xfId="0" applyFont="1" applyFill="1" applyBorder="1" applyAlignment="1">
      <alignment horizontal="center"/>
    </xf>
    <xf numFmtId="0" fontId="2" fillId="9" borderId="38" xfId="0" applyFont="1" applyFill="1" applyBorder="1" applyAlignment="1">
      <alignment horizontal="center" wrapText="1"/>
    </xf>
    <xf numFmtId="0" fontId="2" fillId="9" borderId="39" xfId="0" applyFont="1" applyFill="1" applyBorder="1" applyAlignment="1">
      <alignment horizontal="center" wrapText="1"/>
    </xf>
    <xf numFmtId="0" fontId="0" fillId="0" borderId="3" xfId="0" applyBorder="1" applyAlignment="1">
      <alignment horizontal="center" vertical="center" wrapText="1"/>
    </xf>
    <xf numFmtId="0" fontId="2" fillId="0" borderId="53"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7" fillId="0" borderId="4"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4" fillId="0" borderId="24" xfId="0" applyFont="1" applyFill="1" applyBorder="1" applyAlignment="1">
      <alignment horizontal="center" wrapText="1"/>
    </xf>
    <xf numFmtId="0" fontId="4" fillId="0" borderId="26" xfId="0" applyFont="1" applyFill="1" applyBorder="1" applyAlignment="1">
      <alignment horizontal="center" wrapText="1"/>
    </xf>
    <xf numFmtId="0" fontId="4" fillId="0" borderId="27" xfId="0" applyFont="1" applyFill="1" applyBorder="1" applyAlignment="1">
      <alignment horizontal="center" wrapText="1"/>
    </xf>
    <xf numFmtId="0" fontId="2" fillId="0" borderId="4" xfId="0" applyFont="1" applyFill="1" applyBorder="1" applyAlignment="1">
      <alignment horizontal="center" wrapText="1"/>
    </xf>
    <xf numFmtId="0" fontId="2" fillId="0" borderId="4" xfId="0" applyFont="1" applyFill="1" applyBorder="1" applyAlignment="1">
      <alignment horizontal="center"/>
    </xf>
    <xf numFmtId="0" fontId="2" fillId="0" borderId="4" xfId="0" applyFont="1" applyFill="1" applyBorder="1" applyAlignment="1">
      <alignment horizontal="center" vertical="center"/>
    </xf>
    <xf numFmtId="0" fontId="2" fillId="10" borderId="24" xfId="0" applyFont="1" applyFill="1" applyBorder="1" applyAlignment="1">
      <alignment horizontal="center" vertical="center" wrapText="1"/>
    </xf>
    <xf numFmtId="0" fontId="2" fillId="10" borderId="25" xfId="0" applyFont="1" applyFill="1" applyBorder="1" applyAlignment="1">
      <alignment horizontal="center" vertical="center" wrapText="1"/>
    </xf>
    <xf numFmtId="0" fontId="2" fillId="10" borderId="52"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7" xfId="0" applyFont="1" applyFill="1" applyBorder="1" applyAlignment="1">
      <alignment horizontal="center" vertical="center"/>
    </xf>
    <xf numFmtId="0" fontId="2" fillId="0" borderId="4" xfId="0" applyFont="1" applyFill="1" applyBorder="1" applyAlignment="1">
      <alignment vertical="center" wrapText="1"/>
    </xf>
    <xf numFmtId="0" fontId="3" fillId="0" borderId="4"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14" fillId="9" borderId="10" xfId="0" applyFont="1" applyFill="1" applyBorder="1" applyAlignment="1">
      <alignment horizontal="center" vertical="center" wrapText="1"/>
    </xf>
    <xf numFmtId="0" fontId="14" fillId="9" borderId="31" xfId="0" applyFont="1" applyFill="1" applyBorder="1" applyAlignment="1">
      <alignment horizontal="center" vertical="center" wrapText="1"/>
    </xf>
    <xf numFmtId="0" fontId="6" fillId="8" borderId="48"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2" fillId="9" borderId="38" xfId="0" applyFont="1" applyFill="1" applyBorder="1" applyAlignment="1">
      <alignment horizontal="center" vertical="center" wrapText="1"/>
    </xf>
    <xf numFmtId="0" fontId="2" fillId="9" borderId="39"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3" xfId="0" applyFont="1" applyFill="1" applyBorder="1" applyAlignment="1">
      <alignment horizontal="center" vertical="center" wrapText="1"/>
    </xf>
    <xf numFmtId="0" fontId="2" fillId="24" borderId="23" xfId="116" applyFont="1" applyBorder="1" applyAlignment="1" applyProtection="1">
      <alignment horizontal="center" vertical="center" wrapText="1"/>
    </xf>
    <xf numFmtId="0" fontId="2" fillId="24" borderId="28" xfId="116" applyFont="1" applyBorder="1" applyAlignment="1" applyProtection="1">
      <alignment horizontal="center" vertical="center" wrapText="1"/>
    </xf>
    <xf numFmtId="0" fontId="31" fillId="0" borderId="4" xfId="9" applyFont="1" applyFill="1" applyBorder="1" applyAlignment="1">
      <alignment horizontal="center" vertical="center" wrapText="1"/>
    </xf>
    <xf numFmtId="0" fontId="2" fillId="0" borderId="31" xfId="1" applyFont="1" applyBorder="1" applyAlignment="1">
      <alignment horizontal="center"/>
    </xf>
    <xf numFmtId="0" fontId="2" fillId="0" borderId="54" xfId="1" applyFont="1" applyBorder="1" applyAlignment="1">
      <alignment horizontal="center"/>
    </xf>
    <xf numFmtId="0" fontId="2" fillId="0" borderId="64" xfId="1" applyFont="1" applyBorder="1" applyAlignment="1">
      <alignment horizontal="center"/>
    </xf>
    <xf numFmtId="0" fontId="2" fillId="0" borderId="65" xfId="1" applyFont="1" applyBorder="1" applyAlignment="1">
      <alignment horizontal="center"/>
    </xf>
    <xf numFmtId="0" fontId="6" fillId="18" borderId="12" xfId="1" applyFont="1" applyFill="1" applyBorder="1" applyAlignment="1">
      <alignment horizontal="center" vertical="center" wrapText="1"/>
    </xf>
    <xf numFmtId="0" fontId="6" fillId="18" borderId="13" xfId="1" applyFont="1" applyFill="1" applyBorder="1" applyAlignment="1">
      <alignment horizontal="center" vertical="center" wrapText="1"/>
    </xf>
    <xf numFmtId="0" fontId="6" fillId="18" borderId="14" xfId="1" applyFont="1" applyFill="1" applyBorder="1" applyAlignment="1">
      <alignment horizontal="center" vertical="center" wrapText="1"/>
    </xf>
    <xf numFmtId="0" fontId="2" fillId="20" borderId="18" xfId="1" applyFont="1" applyFill="1" applyBorder="1" applyAlignment="1" applyProtection="1">
      <alignment horizontal="center" vertical="center" wrapText="1"/>
    </xf>
    <xf numFmtId="0" fontId="2" fillId="20" borderId="29" xfId="1" applyFont="1" applyFill="1" applyBorder="1" applyAlignment="1" applyProtection="1">
      <alignment horizontal="center" vertical="center" wrapText="1"/>
    </xf>
    <xf numFmtId="0" fontId="2" fillId="0" borderId="23" xfId="1" applyFont="1" applyBorder="1" applyAlignment="1">
      <alignment horizontal="center" vertical="center"/>
    </xf>
    <xf numFmtId="0" fontId="2" fillId="0" borderId="51" xfId="1" applyFont="1" applyBorder="1" applyAlignment="1">
      <alignment horizontal="center" vertical="center"/>
    </xf>
    <xf numFmtId="0" fontId="2" fillId="0" borderId="30" xfId="1" applyFont="1" applyBorder="1" applyAlignment="1">
      <alignment horizontal="center"/>
    </xf>
    <xf numFmtId="0" fontId="4" fillId="19" borderId="12" xfId="1" applyFont="1" applyFill="1" applyBorder="1" applyAlignment="1" applyProtection="1">
      <alignment horizontal="center" vertical="center" wrapText="1"/>
    </xf>
    <xf numFmtId="0" fontId="4" fillId="19" borderId="13" xfId="1" applyFont="1" applyFill="1" applyBorder="1" applyAlignment="1" applyProtection="1">
      <alignment horizontal="center" vertical="center" wrapText="1"/>
    </xf>
    <xf numFmtId="0" fontId="1" fillId="19" borderId="13" xfId="1" applyFill="1" applyBorder="1" applyAlignment="1"/>
    <xf numFmtId="0" fontId="1" fillId="19" borderId="14" xfId="1" applyFill="1" applyBorder="1" applyAlignment="1"/>
    <xf numFmtId="0" fontId="2" fillId="20" borderId="4" xfId="1" applyFont="1" applyFill="1" applyBorder="1" applyAlignment="1" applyProtection="1">
      <alignment horizontal="center" vertical="center" wrapText="1"/>
    </xf>
    <xf numFmtId="0" fontId="4" fillId="2" borderId="4" xfId="1" applyFont="1" applyFill="1" applyBorder="1" applyAlignment="1" applyProtection="1">
      <alignment horizontal="center" vertical="center" wrapText="1"/>
    </xf>
    <xf numFmtId="0" fontId="4" fillId="2" borderId="17" xfId="1" applyFont="1" applyFill="1" applyBorder="1" applyAlignment="1" applyProtection="1">
      <alignment horizontal="center" vertical="center" wrapText="1"/>
    </xf>
    <xf numFmtId="0" fontId="2" fillId="19" borderId="15" xfId="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xf>
    <xf numFmtId="49" fontId="2" fillId="0" borderId="1" xfId="1" applyNumberFormat="1" applyFont="1" applyFill="1" applyBorder="1" applyAlignment="1" applyProtection="1">
      <alignment horizontal="center" vertical="center" wrapText="1"/>
    </xf>
    <xf numFmtId="49" fontId="2" fillId="0" borderId="50" xfId="1" applyNumberFormat="1" applyFont="1" applyFill="1" applyBorder="1" applyAlignment="1" applyProtection="1">
      <alignment horizontal="center" vertical="center" wrapText="1"/>
    </xf>
    <xf numFmtId="49" fontId="2" fillId="0" borderId="8" xfId="1" applyNumberFormat="1" applyFont="1" applyFill="1" applyBorder="1" applyAlignment="1" applyProtection="1">
      <alignment horizontal="center" vertical="center" wrapText="1"/>
    </xf>
    <xf numFmtId="0" fontId="2" fillId="0" borderId="4" xfId="1" applyFont="1" applyBorder="1" applyAlignment="1">
      <alignment horizontal="center" vertical="center" wrapText="1"/>
    </xf>
    <xf numFmtId="0" fontId="2" fillId="0" borderId="4" xfId="1" applyFont="1" applyBorder="1" applyAlignment="1">
      <alignment vertical="center" wrapText="1"/>
    </xf>
    <xf numFmtId="0" fontId="2" fillId="0" borderId="17" xfId="1" applyFont="1" applyBorder="1" applyAlignment="1">
      <alignment vertical="center" wrapText="1"/>
    </xf>
    <xf numFmtId="0" fontId="36" fillId="23" borderId="15" xfId="115" quotePrefix="1" applyFont="1" applyBorder="1" applyAlignment="1" applyProtection="1">
      <alignment horizontal="center" vertical="center" wrapText="1"/>
    </xf>
    <xf numFmtId="0" fontId="2" fillId="24" borderId="4" xfId="116" applyFont="1" applyBorder="1" applyAlignment="1" applyProtection="1">
      <alignment horizontal="center" vertical="center" wrapText="1"/>
    </xf>
    <xf numFmtId="0" fontId="2" fillId="0" borderId="1" xfId="1" applyFont="1" applyFill="1" applyBorder="1" applyAlignment="1" applyProtection="1">
      <alignment horizontal="center" vertical="center" wrapText="1"/>
    </xf>
    <xf numFmtId="0" fontId="2" fillId="0" borderId="50" xfId="1" applyFont="1" applyFill="1" applyBorder="1" applyAlignment="1" applyProtection="1">
      <alignment horizontal="center" vertical="center" wrapText="1"/>
    </xf>
    <xf numFmtId="0" fontId="2" fillId="0" borderId="8" xfId="1" applyFont="1" applyFill="1" applyBorder="1" applyAlignment="1" applyProtection="1">
      <alignment horizontal="center" vertical="center" wrapText="1"/>
    </xf>
    <xf numFmtId="0" fontId="4" fillId="0" borderId="4" xfId="1" applyFont="1" applyFill="1" applyBorder="1" applyAlignment="1" applyProtection="1">
      <alignment horizontal="center" vertical="center" wrapText="1"/>
    </xf>
    <xf numFmtId="0" fontId="4" fillId="0" borderId="17" xfId="1" applyFont="1" applyFill="1" applyBorder="1" applyAlignment="1" applyProtection="1">
      <alignment horizontal="center" vertical="center" wrapText="1"/>
    </xf>
    <xf numFmtId="0" fontId="2" fillId="24" borderId="4" xfId="116" applyFont="1" applyBorder="1" applyAlignment="1" applyProtection="1">
      <alignment horizontal="left" vertical="center" wrapText="1"/>
    </xf>
    <xf numFmtId="0" fontId="2" fillId="0" borderId="17" xfId="1" applyFont="1" applyFill="1" applyBorder="1" applyAlignment="1" applyProtection="1">
      <alignment horizontal="center" vertical="center" wrapText="1"/>
    </xf>
    <xf numFmtId="0" fontId="5" fillId="20" borderId="13" xfId="1" applyFont="1" applyFill="1" applyBorder="1" applyAlignment="1">
      <alignment horizontal="left" vertical="center" wrapText="1"/>
    </xf>
    <xf numFmtId="0" fontId="22" fillId="0" borderId="13" xfId="1" applyFont="1" applyBorder="1" applyAlignment="1" applyProtection="1">
      <alignment horizontal="center" vertical="center" wrapText="1"/>
      <protection locked="0"/>
    </xf>
    <xf numFmtId="0" fontId="22" fillId="0" borderId="14" xfId="1" applyFont="1" applyBorder="1" applyAlignment="1" applyProtection="1">
      <alignment horizontal="center" vertical="center" wrapText="1"/>
      <protection locked="0"/>
    </xf>
    <xf numFmtId="0" fontId="5" fillId="20" borderId="4" xfId="1" applyFont="1" applyFill="1" applyBorder="1" applyAlignment="1">
      <alignment horizontal="left" vertical="center" wrapText="1"/>
    </xf>
    <xf numFmtId="0" fontId="22" fillId="2" borderId="4" xfId="1" applyFont="1" applyFill="1" applyBorder="1" applyAlignment="1" applyProtection="1">
      <alignment horizontal="center" vertical="center" wrapText="1"/>
      <protection locked="0"/>
    </xf>
    <xf numFmtId="0" fontId="22" fillId="2" borderId="17" xfId="1" applyFont="1" applyFill="1" applyBorder="1" applyAlignment="1" applyProtection="1">
      <alignment horizontal="center" vertical="center" wrapText="1"/>
      <protection locked="0"/>
    </xf>
    <xf numFmtId="0" fontId="4" fillId="19" borderId="14" xfId="1" applyFont="1" applyFill="1" applyBorder="1" applyAlignment="1" applyProtection="1">
      <alignment horizontal="center" vertical="center" wrapText="1"/>
    </xf>
    <xf numFmtId="0" fontId="22" fillId="0" borderId="4" xfId="1" applyFont="1" applyBorder="1" applyAlignment="1" applyProtection="1">
      <alignment horizontal="center" vertical="center" wrapText="1"/>
      <protection locked="0"/>
    </xf>
    <xf numFmtId="0" fontId="22" fillId="0" borderId="17" xfId="1" applyFont="1" applyBorder="1" applyAlignment="1" applyProtection="1">
      <alignment horizontal="center" vertical="center" wrapText="1"/>
      <protection locked="0"/>
    </xf>
    <xf numFmtId="0" fontId="5" fillId="20" borderId="23" xfId="1" applyFont="1" applyFill="1" applyBorder="1" applyAlignment="1">
      <alignment horizontal="left" vertical="center" wrapText="1"/>
    </xf>
    <xf numFmtId="0" fontId="22" fillId="0" borderId="23" xfId="1" applyFont="1" applyBorder="1" applyAlignment="1" applyProtection="1">
      <alignment horizontal="center" vertical="center" wrapText="1"/>
      <protection locked="0"/>
    </xf>
    <xf numFmtId="0" fontId="22" fillId="0" borderId="51" xfId="1" applyFont="1" applyBorder="1" applyAlignment="1" applyProtection="1">
      <alignment horizontal="center" vertical="center" wrapText="1"/>
      <protection locked="0"/>
    </xf>
    <xf numFmtId="0" fontId="5" fillId="0" borderId="10" xfId="1" applyFont="1" applyFill="1" applyBorder="1" applyAlignment="1">
      <alignment horizontal="center" vertical="center" wrapText="1"/>
    </xf>
    <xf numFmtId="0" fontId="22" fillId="0" borderId="4" xfId="1" applyFont="1" applyFill="1" applyBorder="1" applyAlignment="1" applyProtection="1">
      <alignment horizontal="left" vertical="center" wrapText="1"/>
      <protection locked="0"/>
    </xf>
    <xf numFmtId="0" fontId="22" fillId="0" borderId="17" xfId="1" applyFont="1" applyFill="1" applyBorder="1" applyAlignment="1" applyProtection="1">
      <alignment horizontal="left" vertical="center" wrapText="1"/>
      <protection locked="0"/>
    </xf>
    <xf numFmtId="0" fontId="5" fillId="20" borderId="1" xfId="1" applyFont="1" applyFill="1" applyBorder="1" applyAlignment="1">
      <alignment horizontal="left" vertical="center" wrapText="1"/>
    </xf>
    <xf numFmtId="0" fontId="5" fillId="20" borderId="3" xfId="1" applyFont="1" applyFill="1" applyBorder="1" applyAlignment="1">
      <alignment horizontal="left" vertical="center" wrapText="1"/>
    </xf>
    <xf numFmtId="0" fontId="5" fillId="20" borderId="23" xfId="1" applyFont="1" applyFill="1" applyBorder="1" applyAlignment="1">
      <alignment vertical="center" wrapText="1"/>
    </xf>
    <xf numFmtId="0" fontId="22" fillId="0" borderId="23" xfId="1" applyFont="1" applyFill="1" applyBorder="1" applyAlignment="1" applyProtection="1">
      <alignment horizontal="left" vertical="center" wrapText="1"/>
      <protection locked="0"/>
    </xf>
    <xf numFmtId="0" fontId="22" fillId="0" borderId="51" xfId="1" applyFont="1" applyFill="1" applyBorder="1" applyAlignment="1" applyProtection="1">
      <alignment horizontal="left" vertical="center" wrapText="1"/>
      <protection locked="0"/>
    </xf>
    <xf numFmtId="0" fontId="22" fillId="0" borderId="4" xfId="1" applyFont="1" applyFill="1" applyBorder="1" applyAlignment="1" applyProtection="1">
      <alignment horizontal="center" vertical="center" wrapText="1"/>
      <protection locked="0"/>
    </xf>
    <xf numFmtId="0" fontId="22" fillId="0" borderId="17" xfId="1" applyFont="1" applyFill="1" applyBorder="1" applyAlignment="1" applyProtection="1">
      <alignment horizontal="center" vertical="center" wrapText="1"/>
      <protection locked="0"/>
    </xf>
    <xf numFmtId="0" fontId="22" fillId="0" borderId="4" xfId="1" applyFont="1" applyFill="1" applyBorder="1" applyAlignment="1" applyProtection="1">
      <alignment horizontal="justify" vertical="center" wrapText="1"/>
      <protection locked="0"/>
    </xf>
    <xf numFmtId="0" fontId="22" fillId="0" borderId="17" xfId="1" applyFont="1" applyFill="1" applyBorder="1" applyAlignment="1" applyProtection="1">
      <alignment horizontal="justify" vertical="center" wrapText="1"/>
      <protection locked="0"/>
    </xf>
    <xf numFmtId="0" fontId="5" fillId="20" borderId="6" xfId="1" applyFont="1" applyFill="1" applyBorder="1" applyAlignment="1">
      <alignment vertical="center" wrapText="1"/>
    </xf>
    <xf numFmtId="0" fontId="5" fillId="20" borderId="4" xfId="1" applyFont="1" applyFill="1" applyBorder="1" applyAlignment="1">
      <alignment vertical="center" wrapText="1"/>
    </xf>
    <xf numFmtId="0" fontId="5" fillId="20" borderId="13" xfId="1" applyFont="1" applyFill="1" applyBorder="1" applyAlignment="1">
      <alignment vertical="center" wrapText="1"/>
    </xf>
    <xf numFmtId="0" fontId="22" fillId="0" borderId="13" xfId="1" applyFont="1" applyBorder="1" applyAlignment="1" applyProtection="1">
      <alignment horizontal="justify" vertical="center" wrapText="1"/>
      <protection locked="0"/>
    </xf>
    <xf numFmtId="0" fontId="22" fillId="0" borderId="14" xfId="1" applyFont="1" applyBorder="1" applyAlignment="1" applyProtection="1">
      <alignment horizontal="justify" vertical="center" wrapText="1"/>
      <protection locked="0"/>
    </xf>
    <xf numFmtId="0" fontId="2" fillId="20" borderId="4" xfId="116" applyFont="1" applyFill="1" applyBorder="1" applyAlignment="1" applyProtection="1">
      <alignment horizontal="left" vertical="center" wrapText="1"/>
    </xf>
    <xf numFmtId="0" fontId="2" fillId="20" borderId="23" xfId="116" applyFont="1" applyFill="1" applyBorder="1" applyAlignment="1" applyProtection="1">
      <alignment horizontal="left" vertical="center" wrapText="1"/>
    </xf>
    <xf numFmtId="0" fontId="34" fillId="0" borderId="23" xfId="1" applyFont="1" applyBorder="1" applyAlignment="1" applyProtection="1">
      <alignment horizontal="left" vertical="center" wrapText="1"/>
      <protection locked="0"/>
    </xf>
    <xf numFmtId="0" fontId="34" fillId="0" borderId="51" xfId="1" applyFont="1" applyBorder="1" applyAlignment="1" applyProtection="1">
      <alignment horizontal="left" vertical="center" wrapText="1"/>
      <protection locked="0"/>
    </xf>
    <xf numFmtId="0" fontId="5" fillId="20" borderId="6" xfId="1" applyFont="1" applyFill="1" applyBorder="1" applyAlignment="1">
      <alignment horizontal="center" vertical="center" wrapText="1"/>
    </xf>
    <xf numFmtId="0" fontId="5" fillId="2" borderId="6" xfId="1" quotePrefix="1" applyFont="1" applyFill="1" applyBorder="1" applyAlignment="1" applyProtection="1">
      <alignment horizontal="center" vertical="center" wrapText="1"/>
      <protection locked="0"/>
    </xf>
    <xf numFmtId="0" fontId="5" fillId="2" borderId="6" xfId="1" applyFont="1" applyFill="1" applyBorder="1" applyAlignment="1" applyProtection="1">
      <alignment horizontal="center" vertical="center" wrapText="1"/>
      <protection locked="0"/>
    </xf>
    <xf numFmtId="0" fontId="5" fillId="20" borderId="24" xfId="1" applyFont="1" applyFill="1" applyBorder="1" applyAlignment="1">
      <alignment horizontal="center" vertical="center" wrapText="1"/>
    </xf>
    <xf numFmtId="0" fontId="5" fillId="20" borderId="25" xfId="1" applyFont="1" applyFill="1" applyBorder="1" applyAlignment="1">
      <alignment horizontal="center" vertical="center" wrapText="1"/>
    </xf>
    <xf numFmtId="0" fontId="5" fillId="0" borderId="24" xfId="1" applyFont="1" applyFill="1" applyBorder="1" applyAlignment="1">
      <alignment horizontal="center" vertical="center" wrapText="1"/>
    </xf>
    <xf numFmtId="0" fontId="5" fillId="0" borderId="26" xfId="1" applyFont="1" applyFill="1" applyBorder="1" applyAlignment="1">
      <alignment horizontal="center" vertical="center" wrapText="1"/>
    </xf>
    <xf numFmtId="0" fontId="5" fillId="0" borderId="27" xfId="1" applyFont="1" applyFill="1" applyBorder="1" applyAlignment="1">
      <alignment horizontal="center" vertical="center" wrapText="1"/>
    </xf>
    <xf numFmtId="0" fontId="32" fillId="0" borderId="1" xfId="3" applyFont="1" applyFill="1" applyBorder="1" applyAlignment="1" applyProtection="1">
      <alignment horizontal="center" vertical="center" wrapText="1"/>
      <protection locked="0"/>
    </xf>
    <xf numFmtId="0" fontId="32" fillId="0" borderId="3" xfId="3" applyFont="1" applyFill="1" applyBorder="1" applyAlignment="1" applyProtection="1">
      <alignment horizontal="center" vertical="center" wrapText="1"/>
      <protection locked="0"/>
    </xf>
    <xf numFmtId="3" fontId="18" fillId="0" borderId="1" xfId="3" applyNumberFormat="1" applyFont="1" applyFill="1" applyBorder="1" applyAlignment="1" applyProtection="1">
      <alignment horizontal="center" vertical="center" wrapText="1"/>
    </xf>
    <xf numFmtId="3" fontId="18" fillId="0" borderId="8" xfId="3" applyNumberFormat="1" applyFont="1" applyFill="1" applyBorder="1" applyAlignment="1" applyProtection="1">
      <alignment horizontal="center" vertical="center" wrapText="1"/>
    </xf>
    <xf numFmtId="0" fontId="5" fillId="20" borderId="53" xfId="1" applyFont="1" applyFill="1" applyBorder="1" applyAlignment="1" applyProtection="1">
      <alignment horizontal="center" vertical="center" wrapText="1"/>
      <protection locked="0"/>
    </xf>
    <xf numFmtId="0" fontId="5" fillId="20" borderId="21" xfId="1" applyFont="1" applyFill="1" applyBorder="1" applyAlignment="1" applyProtection="1">
      <alignment horizontal="center" vertical="center" wrapText="1"/>
      <protection locked="0"/>
    </xf>
    <xf numFmtId="0" fontId="5" fillId="20" borderId="16" xfId="1" applyFont="1" applyFill="1" applyBorder="1" applyAlignment="1" applyProtection="1">
      <alignment horizontal="center" vertical="center" wrapText="1"/>
      <protection locked="0"/>
    </xf>
    <xf numFmtId="0" fontId="5" fillId="20" borderId="52" xfId="1" applyFont="1" applyFill="1" applyBorder="1" applyAlignment="1" applyProtection="1">
      <alignment horizontal="center" vertical="center" wrapText="1"/>
      <protection locked="0"/>
    </xf>
    <xf numFmtId="0" fontId="5" fillId="20" borderId="20" xfId="1" applyFont="1" applyFill="1" applyBorder="1" applyAlignment="1" applyProtection="1">
      <alignment horizontal="center" vertical="center" wrapText="1"/>
      <protection locked="0"/>
    </xf>
    <xf numFmtId="44" fontId="5" fillId="0" borderId="4" xfId="38" applyFont="1" applyFill="1" applyBorder="1" applyAlignment="1" applyProtection="1">
      <alignment vertical="center" wrapText="1"/>
      <protection locked="0"/>
    </xf>
    <xf numFmtId="44" fontId="5" fillId="0" borderId="17" xfId="38" applyFont="1" applyFill="1" applyBorder="1" applyAlignment="1" applyProtection="1">
      <alignment vertical="center" wrapText="1"/>
      <protection locked="0"/>
    </xf>
    <xf numFmtId="0" fontId="5" fillId="0" borderId="4" xfId="1" applyFont="1" applyFill="1" applyBorder="1" applyAlignment="1">
      <alignment vertical="center" wrapText="1"/>
    </xf>
    <xf numFmtId="0" fontId="5" fillId="0" borderId="23" xfId="1" applyFont="1" applyFill="1" applyBorder="1" applyAlignment="1">
      <alignment vertical="center" wrapText="1"/>
    </xf>
    <xf numFmtId="0" fontId="5" fillId="20" borderId="4" xfId="1" applyFont="1" applyFill="1" applyBorder="1" applyAlignment="1" applyProtection="1">
      <alignment horizontal="center" vertical="center" wrapText="1"/>
      <protection locked="0"/>
    </xf>
    <xf numFmtId="0" fontId="5" fillId="20" borderId="1" xfId="1" applyFont="1" applyFill="1" applyBorder="1" applyAlignment="1" applyProtection="1">
      <alignment horizontal="center" vertical="center" wrapText="1"/>
      <protection locked="0"/>
    </xf>
    <xf numFmtId="0" fontId="5" fillId="20" borderId="50" xfId="1" applyFont="1" applyFill="1" applyBorder="1" applyAlignment="1" applyProtection="1">
      <alignment horizontal="center" vertical="center" wrapText="1"/>
      <protection locked="0"/>
    </xf>
    <xf numFmtId="0" fontId="5" fillId="20" borderId="3" xfId="1" applyFont="1" applyFill="1" applyBorder="1" applyAlignment="1" applyProtection="1">
      <alignment horizontal="center" vertical="center" wrapText="1"/>
      <protection locked="0"/>
    </xf>
    <xf numFmtId="0" fontId="5" fillId="20" borderId="8" xfId="1" applyFont="1" applyFill="1" applyBorder="1" applyAlignment="1" applyProtection="1">
      <alignment horizontal="center" vertical="center" wrapText="1"/>
      <protection locked="0"/>
    </xf>
    <xf numFmtId="0" fontId="2" fillId="0" borderId="4" xfId="1" applyFont="1" applyBorder="1" applyAlignment="1">
      <alignment horizontal="center" vertical="center"/>
    </xf>
    <xf numFmtId="0" fontId="5" fillId="0" borderId="1" xfId="1" applyFont="1" applyFill="1" applyBorder="1" applyAlignment="1" applyProtection="1">
      <alignment horizontal="left" vertical="center" wrapText="1"/>
      <protection locked="0"/>
    </xf>
    <xf numFmtId="0" fontId="5" fillId="0" borderId="50" xfId="1" applyFont="1" applyFill="1" applyBorder="1" applyAlignment="1" applyProtection="1">
      <alignment horizontal="left" vertical="center" wrapText="1"/>
      <protection locked="0"/>
    </xf>
    <xf numFmtId="0" fontId="5" fillId="0" borderId="3" xfId="1" applyFont="1" applyFill="1" applyBorder="1" applyAlignment="1" applyProtection="1">
      <alignment horizontal="left" vertical="center" wrapText="1"/>
      <protection locked="0"/>
    </xf>
    <xf numFmtId="4" fontId="18" fillId="0" borderId="1" xfId="114" applyNumberFormat="1" applyFont="1" applyFill="1" applyBorder="1" applyAlignment="1">
      <alignment horizontal="center" vertical="center" wrapText="1"/>
    </xf>
    <xf numFmtId="4" fontId="18" fillId="0" borderId="50" xfId="114" applyNumberFormat="1" applyFont="1" applyFill="1" applyBorder="1" applyAlignment="1">
      <alignment horizontal="center" vertical="center" wrapText="1"/>
    </xf>
    <xf numFmtId="4" fontId="18" fillId="0" borderId="3" xfId="114" applyNumberFormat="1" applyFont="1" applyFill="1" applyBorder="1" applyAlignment="1">
      <alignment horizontal="center" vertical="center" wrapText="1"/>
    </xf>
    <xf numFmtId="3" fontId="32" fillId="0" borderId="1" xfId="3" applyNumberFormat="1" applyFont="1" applyFill="1" applyBorder="1" applyAlignment="1" applyProtection="1">
      <alignment horizontal="center" vertical="center" wrapText="1"/>
    </xf>
    <xf numFmtId="3" fontId="32" fillId="0" borderId="8" xfId="3" applyNumberFormat="1" applyFont="1" applyFill="1" applyBorder="1" applyAlignment="1" applyProtection="1">
      <alignment horizontal="center" vertical="center" wrapText="1"/>
    </xf>
    <xf numFmtId="4" fontId="32" fillId="0" borderId="1" xfId="3" applyNumberFormat="1" applyFont="1" applyFill="1" applyBorder="1" applyAlignment="1">
      <alignment horizontal="center" vertical="center" wrapText="1"/>
    </xf>
    <xf numFmtId="4" fontId="32" fillId="0" borderId="50" xfId="3" applyNumberFormat="1" applyFont="1" applyFill="1" applyBorder="1" applyAlignment="1">
      <alignment horizontal="center" vertical="center" wrapText="1"/>
    </xf>
    <xf numFmtId="4" fontId="32" fillId="0" borderId="3" xfId="3" applyNumberFormat="1" applyFont="1" applyFill="1" applyBorder="1" applyAlignment="1">
      <alignment horizontal="center" vertical="center" wrapText="1"/>
    </xf>
    <xf numFmtId="0" fontId="32" fillId="0" borderId="8" xfId="3" applyFont="1" applyFill="1" applyBorder="1" applyAlignment="1" applyProtection="1">
      <alignment horizontal="center" vertical="center" wrapText="1"/>
      <protection locked="0"/>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20" borderId="13" xfId="1" applyFont="1" applyFill="1" applyBorder="1" applyAlignment="1">
      <alignment horizontal="center" wrapText="1"/>
    </xf>
    <xf numFmtId="0" fontId="5" fillId="20" borderId="14" xfId="1" applyFont="1" applyFill="1" applyBorder="1" applyAlignment="1">
      <alignment horizontal="center" wrapText="1"/>
    </xf>
    <xf numFmtId="4" fontId="32" fillId="2" borderId="1" xfId="3" applyNumberFormat="1" applyFont="1" applyFill="1" applyBorder="1" applyAlignment="1">
      <alignment horizontal="center" vertical="center" wrapText="1"/>
    </xf>
    <xf numFmtId="4" fontId="32" fillId="2" borderId="50" xfId="3" applyNumberFormat="1" applyFont="1" applyFill="1" applyBorder="1" applyAlignment="1">
      <alignment horizontal="center" vertical="center" wrapText="1"/>
    </xf>
    <xf numFmtId="4" fontId="32" fillId="2" borderId="3" xfId="3" applyNumberFormat="1" applyFont="1" applyFill="1" applyBorder="1" applyAlignment="1">
      <alignment horizontal="center" vertical="center" wrapText="1"/>
    </xf>
    <xf numFmtId="0" fontId="32" fillId="2" borderId="1" xfId="3" applyFont="1" applyFill="1" applyBorder="1" applyAlignment="1" applyProtection="1">
      <alignment horizontal="center" vertical="center" wrapText="1"/>
      <protection locked="0"/>
    </xf>
    <xf numFmtId="0" fontId="32" fillId="2" borderId="3" xfId="3" applyFont="1" applyFill="1" applyBorder="1" applyAlignment="1" applyProtection="1">
      <alignment horizontal="center" vertical="center" wrapText="1"/>
      <protection locked="0"/>
    </xf>
    <xf numFmtId="0" fontId="5" fillId="20" borderId="43" xfId="1" applyFont="1" applyFill="1" applyBorder="1" applyAlignment="1" applyProtection="1">
      <alignment horizontal="center" vertical="center" wrapText="1"/>
      <protection locked="0"/>
    </xf>
    <xf numFmtId="0" fontId="5" fillId="20" borderId="0" xfId="1" applyFont="1" applyFill="1" applyBorder="1" applyAlignment="1" applyProtection="1">
      <alignment horizontal="center" vertical="center" wrapText="1"/>
      <protection locked="0"/>
    </xf>
    <xf numFmtId="0" fontId="5" fillId="20" borderId="44" xfId="1" applyFont="1" applyFill="1" applyBorder="1" applyAlignment="1" applyProtection="1">
      <alignment horizontal="center" vertical="center" wrapText="1"/>
      <protection locked="0"/>
    </xf>
    <xf numFmtId="0" fontId="31" fillId="0" borderId="52" xfId="9" applyFont="1" applyFill="1" applyBorder="1" applyAlignment="1">
      <alignment horizontal="center" vertical="center" wrapText="1"/>
    </xf>
    <xf numFmtId="0" fontId="31" fillId="0" borderId="20" xfId="9" applyFont="1" applyFill="1" applyBorder="1" applyAlignment="1">
      <alignment horizontal="center" vertical="center" wrapText="1"/>
    </xf>
    <xf numFmtId="0" fontId="30" fillId="0" borderId="4" xfId="19" applyFont="1" applyBorder="1" applyAlignment="1">
      <alignment horizontal="center" vertical="center" wrapText="1"/>
    </xf>
    <xf numFmtId="0" fontId="30" fillId="0" borderId="17" xfId="19" applyFont="1" applyBorder="1" applyAlignment="1">
      <alignment horizontal="center" vertical="center" wrapText="1"/>
    </xf>
    <xf numFmtId="0" fontId="5" fillId="0" borderId="4" xfId="1" applyFont="1" applyBorder="1" applyAlignment="1">
      <alignment horizontal="center" vertical="center" wrapText="1"/>
    </xf>
    <xf numFmtId="0" fontId="5" fillId="0" borderId="17" xfId="1" applyFont="1" applyBorder="1" applyAlignment="1">
      <alignment horizontal="center" vertical="center" wrapText="1"/>
    </xf>
    <xf numFmtId="0" fontId="22" fillId="0" borderId="23" xfId="1" applyFont="1" applyBorder="1" applyAlignment="1" applyProtection="1">
      <alignment horizontal="justify" vertical="center" wrapText="1"/>
      <protection locked="0"/>
    </xf>
    <xf numFmtId="0" fontId="22" fillId="0" borderId="51" xfId="1" applyFont="1" applyBorder="1" applyAlignment="1" applyProtection="1">
      <alignment horizontal="justify" vertical="center" wrapText="1"/>
      <protection locked="0"/>
    </xf>
    <xf numFmtId="0" fontId="5" fillId="20" borderId="12" xfId="1" applyFont="1" applyFill="1" applyBorder="1" applyAlignment="1">
      <alignment horizontal="center" vertical="center" wrapText="1"/>
    </xf>
    <xf numFmtId="0" fontId="5" fillId="20" borderId="13" xfId="1" applyFont="1" applyFill="1" applyBorder="1" applyAlignment="1">
      <alignment horizontal="center" vertical="center" wrapText="1"/>
    </xf>
    <xf numFmtId="0" fontId="5" fillId="0" borderId="21" xfId="1" applyFont="1" applyFill="1" applyBorder="1" applyAlignment="1">
      <alignment horizontal="center" vertical="center" wrapText="1"/>
    </xf>
    <xf numFmtId="0" fontId="5" fillId="20" borderId="14" xfId="1" applyFont="1" applyFill="1" applyBorder="1" applyAlignment="1">
      <alignment horizontal="center" vertical="center" wrapText="1"/>
    </xf>
    <xf numFmtId="0" fontId="5" fillId="0" borderId="1" xfId="1" applyFont="1" applyFill="1" applyBorder="1" applyAlignment="1" applyProtection="1">
      <alignment horizontal="left" vertical="top" wrapText="1"/>
      <protection locked="0"/>
    </xf>
    <xf numFmtId="0" fontId="5" fillId="0" borderId="50" xfId="1" applyFont="1" applyFill="1" applyBorder="1" applyAlignment="1" applyProtection="1">
      <alignment horizontal="left" vertical="top" wrapText="1"/>
      <protection locked="0"/>
    </xf>
    <xf numFmtId="0" fontId="5" fillId="0" borderId="3" xfId="1" applyFont="1" applyFill="1" applyBorder="1" applyAlignment="1" applyProtection="1">
      <alignment horizontal="left" vertical="top" wrapText="1"/>
      <protection locked="0"/>
    </xf>
    <xf numFmtId="0" fontId="5" fillId="20" borderId="28" xfId="1" applyFont="1" applyFill="1" applyBorder="1" applyAlignment="1">
      <alignment horizontal="center" vertical="center" wrapText="1"/>
    </xf>
    <xf numFmtId="0" fontId="5" fillId="20" borderId="29" xfId="1" applyFont="1" applyFill="1" applyBorder="1" applyAlignment="1">
      <alignment horizontal="center" vertical="center" wrapText="1"/>
    </xf>
    <xf numFmtId="0" fontId="2" fillId="0" borderId="4" xfId="116" applyFont="1" applyFill="1" applyBorder="1" applyAlignment="1">
      <alignment vertical="center" wrapText="1"/>
    </xf>
    <xf numFmtId="0" fontId="5" fillId="20" borderId="54" xfId="1" applyFont="1" applyFill="1" applyBorder="1" applyAlignment="1">
      <alignment horizontal="center" vertical="center" wrapText="1"/>
    </xf>
    <xf numFmtId="0" fontId="22" fillId="0" borderId="54" xfId="1" applyFont="1" applyBorder="1" applyAlignment="1" applyProtection="1">
      <alignment horizontal="center" vertical="center" wrapText="1"/>
      <protection locked="0"/>
    </xf>
    <xf numFmtId="0" fontId="22" fillId="0" borderId="57" xfId="1" applyFont="1" applyBorder="1" applyAlignment="1" applyProtection="1">
      <alignment horizontal="center" vertical="center" wrapText="1"/>
      <protection locked="0"/>
    </xf>
    <xf numFmtId="3" fontId="32" fillId="2" borderId="1" xfId="3" applyNumberFormat="1" applyFont="1" applyFill="1" applyBorder="1" applyAlignment="1" applyProtection="1">
      <alignment horizontal="center" vertical="center" wrapText="1"/>
    </xf>
    <xf numFmtId="3" fontId="32" fillId="2" borderId="8" xfId="3" applyNumberFormat="1" applyFont="1" applyFill="1" applyBorder="1" applyAlignment="1" applyProtection="1">
      <alignment horizontal="center" vertical="center" wrapText="1"/>
    </xf>
    <xf numFmtId="4" fontId="32" fillId="2" borderId="28" xfId="3" applyNumberFormat="1" applyFont="1" applyFill="1" applyBorder="1" applyAlignment="1">
      <alignment horizontal="center" vertical="center" wrapText="1"/>
    </xf>
    <xf numFmtId="4" fontId="32" fillId="2" borderId="18" xfId="3" applyNumberFormat="1" applyFont="1" applyFill="1" applyBorder="1" applyAlignment="1">
      <alignment horizontal="center" vertical="center" wrapText="1"/>
    </xf>
    <xf numFmtId="4" fontId="32" fillId="2" borderId="29" xfId="3" applyNumberFormat="1" applyFont="1" applyFill="1" applyBorder="1" applyAlignment="1">
      <alignment horizontal="center" vertical="center" wrapText="1"/>
    </xf>
    <xf numFmtId="0" fontId="32" fillId="2" borderId="28" xfId="3" applyFont="1" applyFill="1" applyBorder="1" applyAlignment="1" applyProtection="1">
      <alignment horizontal="center" vertical="center" wrapText="1"/>
      <protection locked="0"/>
    </xf>
    <xf numFmtId="0" fontId="32" fillId="2" borderId="29" xfId="3" applyFont="1" applyFill="1" applyBorder="1" applyAlignment="1" applyProtection="1">
      <alignment horizontal="center" vertical="center" wrapText="1"/>
      <protection locked="0"/>
    </xf>
    <xf numFmtId="0" fontId="2" fillId="0" borderId="10" xfId="1" applyFont="1" applyBorder="1" applyAlignment="1">
      <alignment horizontal="center"/>
    </xf>
    <xf numFmtId="4" fontId="5" fillId="0" borderId="10" xfId="1" applyNumberFormat="1" applyFont="1" applyFill="1" applyBorder="1" applyAlignment="1">
      <alignment horizontal="center" vertical="center" wrapText="1"/>
    </xf>
    <xf numFmtId="4" fontId="32" fillId="0" borderId="28" xfId="3" applyNumberFormat="1" applyFont="1" applyFill="1" applyBorder="1" applyAlignment="1">
      <alignment horizontal="center" vertical="center" wrapText="1"/>
    </xf>
    <xf numFmtId="4" fontId="32" fillId="0" borderId="18" xfId="3" applyNumberFormat="1" applyFont="1" applyFill="1" applyBorder="1" applyAlignment="1">
      <alignment horizontal="center" vertical="center" wrapText="1"/>
    </xf>
    <xf numFmtId="4" fontId="32" fillId="0" borderId="29" xfId="3" applyNumberFormat="1" applyFont="1" applyFill="1" applyBorder="1" applyAlignment="1">
      <alignment horizontal="center" vertical="center" wrapText="1"/>
    </xf>
    <xf numFmtId="0" fontId="32" fillId="0" borderId="28" xfId="3" applyFont="1" applyFill="1" applyBorder="1" applyAlignment="1" applyProtection="1">
      <alignment horizontal="center" vertical="center" wrapText="1"/>
      <protection locked="0"/>
    </xf>
    <xf numFmtId="0" fontId="32" fillId="0" borderId="29" xfId="3" applyFont="1" applyFill="1" applyBorder="1" applyAlignment="1" applyProtection="1">
      <alignment horizontal="center" vertical="center" wrapText="1"/>
      <protection locked="0"/>
    </xf>
    <xf numFmtId="0" fontId="5" fillId="2" borderId="23" xfId="1" applyFont="1" applyFill="1" applyBorder="1" applyAlignment="1" applyProtection="1">
      <alignment vertical="center" wrapText="1"/>
      <protection locked="0"/>
    </xf>
    <xf numFmtId="0" fontId="22" fillId="2" borderId="23" xfId="1" applyFont="1" applyFill="1" applyBorder="1" applyAlignment="1" applyProtection="1">
      <alignment vertical="center" wrapText="1"/>
      <protection locked="0"/>
    </xf>
    <xf numFmtId="0" fontId="22" fillId="2" borderId="51" xfId="1" applyFont="1" applyFill="1" applyBorder="1" applyAlignment="1" applyProtection="1">
      <alignment vertical="center" wrapText="1"/>
      <protection locked="0"/>
    </xf>
    <xf numFmtId="0" fontId="2" fillId="0" borderId="4" xfId="1" applyFont="1" applyBorder="1" applyAlignment="1">
      <alignment horizontal="center"/>
    </xf>
    <xf numFmtId="0" fontId="5" fillId="0" borderId="1" xfId="1" applyFont="1" applyFill="1" applyBorder="1" applyAlignment="1" applyProtection="1">
      <alignment horizontal="center" vertical="center" wrapText="1"/>
      <protection locked="0"/>
    </xf>
    <xf numFmtId="0" fontId="5" fillId="0" borderId="50" xfId="1" applyFont="1" applyFill="1" applyBorder="1" applyAlignment="1" applyProtection="1">
      <alignment horizontal="center" vertical="center" wrapText="1"/>
      <protection locked="0"/>
    </xf>
    <xf numFmtId="0" fontId="5" fillId="0" borderId="3" xfId="1" applyFont="1" applyFill="1" applyBorder="1" applyAlignment="1" applyProtection="1">
      <alignment horizontal="center" vertical="center" wrapText="1"/>
      <protection locked="0"/>
    </xf>
    <xf numFmtId="4" fontId="5" fillId="0" borderId="4" xfId="1" applyNumberFormat="1" applyFont="1" applyFill="1" applyBorder="1" applyAlignment="1" applyProtection="1">
      <alignment horizontal="center" vertical="center" wrapText="1"/>
      <protection locked="0"/>
    </xf>
    <xf numFmtId="4" fontId="5" fillId="0" borderId="17" xfId="1" applyNumberFormat="1" applyFont="1" applyFill="1" applyBorder="1" applyAlignment="1" applyProtection="1">
      <alignment horizontal="center" vertical="center" wrapText="1"/>
      <protection locked="0"/>
    </xf>
    <xf numFmtId="0" fontId="2" fillId="24" borderId="4" xfId="116" applyFont="1" applyBorder="1" applyAlignment="1">
      <alignment vertical="center" wrapText="1"/>
    </xf>
    <xf numFmtId="0" fontId="5" fillId="0" borderId="4" xfId="1" applyFont="1" applyFill="1" applyBorder="1" applyAlignment="1" applyProtection="1">
      <alignment horizontal="center" vertical="center" wrapText="1"/>
    </xf>
    <xf numFmtId="0" fontId="37" fillId="0" borderId="4" xfId="1" applyFont="1" applyFill="1" applyBorder="1" applyAlignment="1" applyProtection="1">
      <alignment horizontal="center" vertical="center" wrapText="1"/>
    </xf>
    <xf numFmtId="0" fontId="5" fillId="0" borderId="1" xfId="1" applyFont="1" applyFill="1" applyBorder="1" applyAlignment="1" applyProtection="1">
      <alignment horizontal="center" vertical="center" wrapText="1"/>
    </xf>
    <xf numFmtId="0" fontId="37" fillId="0" borderId="50" xfId="1" applyFont="1" applyFill="1" applyBorder="1" applyAlignment="1" applyProtection="1">
      <alignment horizontal="center" vertical="center" wrapText="1"/>
    </xf>
    <xf numFmtId="0" fontId="37" fillId="0" borderId="8" xfId="1" applyFont="1" applyFill="1" applyBorder="1" applyAlignment="1" applyProtection="1">
      <alignment horizontal="center" vertical="center" wrapText="1"/>
    </xf>
    <xf numFmtId="0" fontId="5" fillId="0" borderId="4" xfId="19" applyFont="1" applyBorder="1" applyAlignment="1">
      <alignment horizontal="center" vertical="center" wrapText="1"/>
    </xf>
    <xf numFmtId="0" fontId="5" fillId="0" borderId="17" xfId="19" applyFont="1" applyBorder="1" applyAlignment="1">
      <alignment horizontal="center" vertical="center" wrapText="1"/>
    </xf>
    <xf numFmtId="0" fontId="31" fillId="0" borderId="17" xfId="9" applyFont="1" applyFill="1" applyBorder="1" applyAlignment="1">
      <alignment horizontal="center" vertical="center" wrapText="1"/>
    </xf>
    <xf numFmtId="0" fontId="5" fillId="2" borderId="4" xfId="1" applyFont="1" applyFill="1" applyBorder="1" applyAlignment="1" applyProtection="1">
      <alignment horizontal="center" vertical="center" wrapText="1"/>
    </xf>
    <xf numFmtId="0" fontId="37" fillId="2" borderId="4" xfId="1" applyFont="1" applyFill="1" applyBorder="1" applyAlignment="1" applyProtection="1">
      <alignment horizontal="center" vertical="center" wrapText="1"/>
    </xf>
    <xf numFmtId="0" fontId="37" fillId="2" borderId="17" xfId="1" applyFont="1" applyFill="1" applyBorder="1" applyAlignment="1" applyProtection="1">
      <alignment horizontal="center" vertical="center" wrapText="1"/>
    </xf>
    <xf numFmtId="0" fontId="5" fillId="20" borderId="4" xfId="1" applyFont="1" applyFill="1" applyBorder="1" applyAlignment="1">
      <alignment horizontal="left" vertical="top" wrapText="1"/>
    </xf>
    <xf numFmtId="0" fontId="22" fillId="2" borderId="4" xfId="1" applyFont="1" applyFill="1" applyBorder="1" applyAlignment="1" applyProtection="1">
      <alignment horizontal="left" vertical="center" wrapText="1"/>
      <protection locked="0"/>
    </xf>
    <xf numFmtId="0" fontId="22" fillId="2" borderId="17" xfId="1" applyFont="1" applyFill="1" applyBorder="1" applyAlignment="1" applyProtection="1">
      <alignment horizontal="left" vertical="center" wrapText="1"/>
      <protection locked="0"/>
    </xf>
    <xf numFmtId="0" fontId="22" fillId="0" borderId="23" xfId="1" applyFont="1" applyBorder="1" applyAlignment="1" applyProtection="1">
      <alignment horizontal="left" vertical="center" wrapText="1"/>
      <protection locked="0"/>
    </xf>
    <xf numFmtId="0" fontId="22" fillId="0" borderId="51" xfId="1" applyFont="1" applyBorder="1" applyAlignment="1" applyProtection="1">
      <alignment horizontal="left" vertical="center" wrapText="1"/>
      <protection locked="0"/>
    </xf>
    <xf numFmtId="0" fontId="22" fillId="0" borderId="4" xfId="1" applyFont="1" applyBorder="1" applyAlignment="1" applyProtection="1">
      <alignment horizontal="justify" vertical="center" wrapText="1"/>
      <protection locked="0"/>
    </xf>
    <xf numFmtId="0" fontId="22" fillId="0" borderId="17" xfId="1" applyFont="1" applyBorder="1" applyAlignment="1" applyProtection="1">
      <alignment horizontal="justify" vertical="center" wrapText="1"/>
      <protection locked="0"/>
    </xf>
    <xf numFmtId="0" fontId="2" fillId="24" borderId="23" xfId="116" applyFont="1" applyBorder="1" applyAlignment="1" applyProtection="1">
      <alignment horizontal="left" vertical="center" wrapText="1"/>
    </xf>
    <xf numFmtId="17" fontId="5" fillId="2" borderId="6" xfId="1" quotePrefix="1" applyNumberFormat="1" applyFont="1" applyFill="1" applyBorder="1" applyAlignment="1" applyProtection="1">
      <alignment horizontal="center" vertical="center" wrapText="1"/>
      <protection locked="0"/>
    </xf>
    <xf numFmtId="14" fontId="5" fillId="0" borderId="24" xfId="1" applyNumberFormat="1" applyFont="1" applyFill="1" applyBorder="1" applyAlignment="1">
      <alignment horizontal="center"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xf>
    <xf numFmtId="0" fontId="6" fillId="16" borderId="12"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xf>
    <xf numFmtId="0" fontId="6" fillId="16" borderId="24" xfId="0" applyFont="1" applyFill="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4" fillId="17" borderId="15" xfId="0" applyFont="1" applyFill="1" applyBorder="1" applyAlignment="1" applyProtection="1">
      <alignment horizontal="center" vertical="center" wrapText="1"/>
    </xf>
    <xf numFmtId="0" fontId="4" fillId="17" borderId="35" xfId="0" applyFont="1" applyFill="1" applyBorder="1" applyAlignment="1" applyProtection="1">
      <alignment horizontal="center" vertical="center" wrapText="1"/>
    </xf>
    <xf numFmtId="0" fontId="4" fillId="17" borderId="52" xfId="0" applyFont="1" applyFill="1" applyBorder="1" applyAlignment="1" applyProtection="1">
      <alignment horizontal="center" vertical="center" wrapText="1"/>
    </xf>
    <xf numFmtId="0" fontId="4" fillId="17" borderId="6" xfId="0" applyFont="1" applyFill="1" applyBorder="1" applyAlignment="1" applyProtection="1">
      <alignment horizontal="center" vertical="center" wrapText="1"/>
    </xf>
    <xf numFmtId="0" fontId="4" fillId="17" borderId="53" xfId="0" applyFont="1" applyFill="1" applyBorder="1" applyAlignment="1" applyProtection="1">
      <alignment horizontal="center" vertical="center" wrapText="1"/>
    </xf>
    <xf numFmtId="0" fontId="4" fillId="17" borderId="16" xfId="0" applyFont="1" applyFill="1" applyBorder="1" applyAlignment="1" applyProtection="1">
      <alignment horizontal="center" vertical="center" wrapText="1"/>
    </xf>
    <xf numFmtId="0" fontId="4" fillId="17" borderId="43" xfId="0" applyFont="1" applyFill="1" applyBorder="1" applyAlignment="1" applyProtection="1">
      <alignment horizontal="center" vertical="center" wrapText="1"/>
    </xf>
    <xf numFmtId="0" fontId="4" fillId="17" borderId="44" xfId="0" applyFont="1" applyFill="1" applyBorder="1" applyAlignment="1" applyProtection="1">
      <alignment horizontal="center" vertical="center" wrapText="1"/>
    </xf>
    <xf numFmtId="0" fontId="4" fillId="17" borderId="4" xfId="0" applyFont="1" applyFill="1" applyBorder="1" applyAlignment="1" applyProtection="1">
      <alignment horizontal="center" vertical="center" wrapText="1"/>
    </xf>
    <xf numFmtId="0" fontId="4" fillId="17" borderId="17" xfId="0" applyFont="1" applyFill="1" applyBorder="1" applyAlignment="1" applyProtection="1">
      <alignment horizontal="center" vertical="center" wrapText="1"/>
    </xf>
    <xf numFmtId="0" fontId="12" fillId="7" borderId="52"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12" fillId="6" borderId="45" xfId="0" applyFont="1" applyFill="1" applyBorder="1" applyAlignment="1">
      <alignment horizontal="center" vertical="center"/>
    </xf>
    <xf numFmtId="0" fontId="12" fillId="7" borderId="4"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2" fillId="7" borderId="50" xfId="0" applyFont="1" applyFill="1" applyBorder="1" applyAlignment="1">
      <alignment horizontal="center" vertical="center" wrapText="1"/>
    </xf>
    <xf numFmtId="0" fontId="12" fillId="7" borderId="3" xfId="0" applyFont="1" applyFill="1" applyBorder="1" applyAlignment="1">
      <alignment horizontal="center" vertical="center" wrapText="1"/>
    </xf>
  </cellXfs>
  <cellStyles count="117">
    <cellStyle name="20% — akcent 2" xfId="114" builtinId="34"/>
    <cellStyle name="20% — akcent 2 2" xfId="94"/>
    <cellStyle name="20% — akcent 2 3" xfId="100"/>
    <cellStyle name="20% — akcent 3" xfId="116" builtinId="38"/>
    <cellStyle name="20% — akcent 3 2" xfId="91"/>
    <cellStyle name="Akcent 3" xfId="115" builtinId="37"/>
    <cellStyle name="Dziesiętny" xfId="109" builtinId="3"/>
    <cellStyle name="Dziesiętny 2" xfId="18"/>
    <cellStyle name="Dziesiętny 2 2" xfId="30"/>
    <cellStyle name="Dziesiętny 2 2 2" xfId="33"/>
    <cellStyle name="Dziesiętny 2 2 2 2" xfId="50"/>
    <cellStyle name="Dziesiętny 2 2 2 3" xfId="93"/>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Dziesiętny 7" xfId="107"/>
    <cellStyle name="Excel Built-in Explanatory Text" xfId="112"/>
    <cellStyle name="Excel Built-in Explanatory Text 1" xfId="105"/>
    <cellStyle name="Excel Built-in Percent" xfId="113"/>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0 7" xfId="96"/>
    <cellStyle name="Normalny 2 11" xfId="22"/>
    <cellStyle name="Normalny 2 12" xfId="63"/>
    <cellStyle name="Normalny 2 13" xfId="42"/>
    <cellStyle name="Normalny 2 2" xfId="21"/>
    <cellStyle name="Normalny 2 3" xfId="16"/>
    <cellStyle name="Normalny 2 4" xfId="8"/>
    <cellStyle name="Normalny 2 4 2" xfId="15"/>
    <cellStyle name="Normalny 2 4 3" xfId="3"/>
    <cellStyle name="Normalny 2 4 3 2" xfId="88"/>
    <cellStyle name="Normalny 2 4 3 2 2" xfId="101"/>
    <cellStyle name="Normalny 2 4 3 3" xfId="99"/>
    <cellStyle name="Normalny 2 4 3_Projekt pozakonkursowy" xfId="110"/>
    <cellStyle name="Normalny 2 5" xfId="7"/>
    <cellStyle name="Normalny 2 5 2" xfId="28"/>
    <cellStyle name="Normalny 2 5 2 2" xfId="92"/>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7 3 2" xfId="102"/>
    <cellStyle name="Normalny 2 8" xfId="9"/>
    <cellStyle name="Normalny 2 8 2" xfId="4"/>
    <cellStyle name="Normalny 2 8 3" xfId="59"/>
    <cellStyle name="Normalny 2 8 4" xfId="67"/>
    <cellStyle name="Normalny 2 8 5" xfId="24"/>
    <cellStyle name="Normalny 2 8 6" xfId="81"/>
    <cellStyle name="Normalny 2 8 7" xfId="97"/>
    <cellStyle name="Normalny 2 9" xfId="11"/>
    <cellStyle name="Normalny 2 9 2" xfId="13"/>
    <cellStyle name="Normalny 2 9 2 2" xfId="83"/>
    <cellStyle name="Normalny 2 9 3" xfId="70"/>
    <cellStyle name="Normalny 2 9 4" xfId="53"/>
    <cellStyle name="Normalny 2_Projekt pozakonkursowy" xfId="95"/>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Normalny 5" xfId="103"/>
    <cellStyle name="Normalny 6" xfId="111"/>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2 4" xfId="106"/>
    <cellStyle name="Procentowy 3" xfId="37"/>
    <cellStyle name="Procentowy 4" xfId="98"/>
    <cellStyle name="Procentowy 5" xfId="104"/>
    <cellStyle name="Tekst objaśnienia 2" xfId="108"/>
    <cellStyle name="Walutowy 2" xfId="38"/>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externalLink" Target="externalLinks/externalLink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m.iwanicka\Desktop\WNKS\POIS%2014%2020\Plan%20Dzia&#322;a&#324;\aktualizacja%20Planu%20Dzia&#322;a&#324;%2024.06.2016\Plan%20Dzia&#322;a&#324;_aktualizacja%203-2016_01.07.2016.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D%20grudzie&#324;%20IK%20784877\Plan%20dzia&#322;a&#324;%20PO%20Ii&#346;%20(6-2016).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2017\PD%20lipiec\Plan%20dzia&#322;a&#324;%20PO%20Ii&#346;%20(6-2017).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Users\e.galazka\Desktop\fiszka%20prokreacja%20-%20korekta%2026.02%20uzgodnion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na%20rok%202016\aktualizacja%20PD%20wrzesie&#324;%202016\Plan%20Dzia&#322;a&#324;%20aktualizacja%204-2016%2022.09.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Users\j.gesiarz\AppData\Local\Microsoft\Windows\INetCache\Content.Outlook\M5JRK7XD\Za&#322;%201%20do%20uchwa&#322;y%2020_WZ&#211;R%20RPD%20ZDROWIE_19%2004%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j.gesiarz\AppData\Local\Microsoft\Windows\INetCache\Content.Outlook\M5JRK7XD\Za&#322;%201%20do%20uchwa&#322;y%2020_WZ&#211;R%20RPD%20ZDROWIE_19%2004%20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Users\R5FE9~1.WOJ\AppData\Local\Temp\Rar$DI69.472\formularz%20Planu%20dzia&#322;a&#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9.1 nowe CU"/>
      <sheetName val="POIiŚ.9.P.57"/>
    </sheetNames>
    <sheetDataSet>
      <sheetData sheetId="0"/>
      <sheetData sheetId="1"/>
      <sheetData sheetId="2"/>
      <sheetData sheetId="3"/>
      <sheetData sheetId="4"/>
      <sheetData sheetId="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kt pozakonkursowy"/>
      <sheetName val="Arkusz2"/>
      <sheetName val="Harmonogram rzeczowy"/>
      <sheetName val="Źródła finansowania "/>
      <sheetName val="zestawienie rzeczowe"/>
      <sheetName val="Arkusz1"/>
      <sheetName val="MZ+UE"/>
      <sheetName val="UE"/>
      <sheetName val="MZ "/>
    </sheetNames>
    <sheetDataSet>
      <sheetData sheetId="0" refreshError="1"/>
      <sheetData sheetId="1" refreshError="1"/>
      <sheetData sheetId="2" refreshError="1"/>
      <sheetData sheetId="3">
        <row r="5">
          <cell r="G5">
            <v>0.94693537999999999</v>
          </cell>
        </row>
        <row r="8">
          <cell r="G8">
            <v>0.18835623999999998</v>
          </cell>
        </row>
      </sheetData>
      <sheetData sheetId="4" refreshError="1"/>
      <sheetData sheetId="5" refreshError="1"/>
      <sheetData sheetId="6">
        <row r="3">
          <cell r="C3">
            <v>18450</v>
          </cell>
        </row>
        <row r="4">
          <cell r="C4">
            <v>3447556.4</v>
          </cell>
        </row>
        <row r="5">
          <cell r="C5">
            <v>5000</v>
          </cell>
        </row>
        <row r="6">
          <cell r="C6">
            <v>24600</v>
          </cell>
        </row>
        <row r="7">
          <cell r="C7">
            <v>20000</v>
          </cell>
        </row>
        <row r="8">
          <cell r="F8">
            <v>1114041.6200000001</v>
          </cell>
        </row>
        <row r="17">
          <cell r="G17">
            <v>0</v>
          </cell>
        </row>
        <row r="19">
          <cell r="G19">
            <v>2375000.7799999998</v>
          </cell>
        </row>
        <row r="26">
          <cell r="G26">
            <v>2375000.7799999998</v>
          </cell>
          <cell r="H26">
            <v>1140605.6200000001</v>
          </cell>
        </row>
      </sheetData>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7"/>
      <sheetName val="Konkurs POIiŚ.9.K.8"/>
      <sheetName val="Konkurs POIiŚ.9.K.9"/>
      <sheetName val="Konkurs POIiŚ.9.K.10"/>
      <sheetName val="Kryteria horyzontalne"/>
      <sheetName val="Kryteria dla 9.1 dodat.formalne"/>
      <sheetName val="Kryteria dla 9.1 meryt. I stop."/>
      <sheetName val="Kryteria dla 9.1 nowe SOR"/>
      <sheetName val="Kryteria dla 9.1 istniejące SOR"/>
      <sheetName val="Kryteria 9.1 nowe CU"/>
      <sheetName val="Kryteria dla 9.2 dod. form. "/>
      <sheetName val="Kryteria dla 9.2 meryt. I stop."/>
      <sheetName val="Kryteria dla 9.2 chuk,chuksm,md"/>
      <sheetName val="RPZ"/>
      <sheetName val="POIiŚ.9.P.6"/>
      <sheetName val="POIiŚ.9.P.37"/>
      <sheetName val="POIiŚ.9.P.40"/>
      <sheetName val="POIiŚ.9.P.59"/>
      <sheetName val="POIiŚ.9.P.60"/>
      <sheetName val="POIiŚ.9.P.61"/>
      <sheetName val="POIiŚ.9.P.62"/>
      <sheetName val="POIiŚ.9.P.63"/>
      <sheetName val="POIiŚ.9.P.64"/>
      <sheetName val="Planowane działania"/>
      <sheetName val="ZAŁ. 1"/>
    </sheetNames>
    <sheetDataSet>
      <sheetData sheetId="0"/>
      <sheetData sheetId="1">
        <row r="60">
          <cell r="M60" t="str">
            <v>dolnośląskie</v>
          </cell>
        </row>
        <row r="61">
          <cell r="M61" t="str">
            <v>kujawsko-pomorskie</v>
          </cell>
          <cell r="N61" t="str">
            <v>EFRR</v>
          </cell>
        </row>
        <row r="62">
          <cell r="M62" t="str">
            <v>lubelskie</v>
          </cell>
          <cell r="N62" t="str">
            <v>EFS</v>
          </cell>
        </row>
        <row r="63">
          <cell r="M63" t="str">
            <v>lubuskie</v>
          </cell>
        </row>
        <row r="64">
          <cell r="M64" t="str">
            <v>łódzkie</v>
          </cell>
        </row>
        <row r="65">
          <cell r="M65" t="str">
            <v>małopolskie</v>
          </cell>
        </row>
        <row r="66">
          <cell r="M66" t="str">
            <v>mazowieckie</v>
          </cell>
        </row>
        <row r="67">
          <cell r="M67" t="str">
            <v>opolskie</v>
          </cell>
        </row>
        <row r="68">
          <cell r="M68" t="str">
            <v>podkarpackie</v>
          </cell>
        </row>
        <row r="69">
          <cell r="M69" t="str">
            <v>podlaskie</v>
          </cell>
        </row>
        <row r="70">
          <cell r="M70" t="str">
            <v>pomorskie</v>
          </cell>
        </row>
        <row r="71">
          <cell r="M71" t="str">
            <v>ślaskie</v>
          </cell>
        </row>
        <row r="72">
          <cell r="M72" t="str">
            <v>świętokrzyskie</v>
          </cell>
        </row>
        <row r="73">
          <cell r="M73" t="str">
            <v>warmińsko-mazurskie</v>
          </cell>
        </row>
        <row r="74">
          <cell r="M74" t="str">
            <v>wielkopolskie</v>
          </cell>
        </row>
        <row r="75">
          <cell r="M75" t="str">
            <v>zachodniopomorskie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10.bin"/><Relationship Id="rId1" Type="http://schemas.openxmlformats.org/officeDocument/2006/relationships/hyperlink" Target="mailto:Agnieszka%20Chrobak,%20&#160;ginonko@4wsk.pl" TargetMode="External"/><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K26"/>
  <sheetViews>
    <sheetView view="pageBreakPreview" zoomScaleNormal="100" zoomScaleSheetLayoutView="100" workbookViewId="0">
      <selection activeCell="E13" sqref="E13:F13"/>
    </sheetView>
  </sheetViews>
  <sheetFormatPr defaultColWidth="9.109375" defaultRowHeight="13.8" x14ac:dyDescent="0.3"/>
  <cols>
    <col min="1" max="1" width="12.88671875" style="1" customWidth="1"/>
    <col min="2" max="2" width="8.44140625" style="1" customWidth="1"/>
    <col min="3" max="3" width="7.44140625" style="1" customWidth="1"/>
    <col min="4" max="5" width="11.88671875" style="1" customWidth="1"/>
    <col min="6" max="6" width="31.33203125" style="1" customWidth="1"/>
    <col min="7" max="7" width="16.88671875" style="1" customWidth="1"/>
    <col min="8" max="8" width="12.44140625" style="1" customWidth="1"/>
    <col min="9" max="9" width="9.5546875" style="1" customWidth="1"/>
    <col min="10" max="10" width="9.109375" style="1"/>
    <col min="11" max="11" width="12.6640625" style="1" bestFit="1" customWidth="1"/>
    <col min="12" max="12" width="9.109375" style="1" customWidth="1"/>
    <col min="13" max="13" width="108.109375" style="1" customWidth="1"/>
    <col min="14" max="16384" width="9.109375" style="1"/>
  </cols>
  <sheetData>
    <row r="1" spans="1:11" ht="45" customHeight="1" x14ac:dyDescent="0.3">
      <c r="A1" s="203" t="s">
        <v>1349</v>
      </c>
      <c r="B1" s="204"/>
      <c r="C1" s="204"/>
      <c r="D1" s="204"/>
      <c r="E1" s="204"/>
      <c r="F1" s="204"/>
      <c r="G1" s="204"/>
      <c r="H1" s="204"/>
      <c r="I1" s="204"/>
      <c r="J1" s="205"/>
    </row>
    <row r="2" spans="1:11" ht="30" customHeight="1" thickBot="1" x14ac:dyDescent="0.35">
      <c r="A2" s="223" t="s">
        <v>12</v>
      </c>
      <c r="B2" s="224"/>
      <c r="C2" s="224"/>
      <c r="D2" s="224"/>
      <c r="E2" s="225"/>
      <c r="F2" s="226" t="s">
        <v>1756</v>
      </c>
      <c r="G2" s="227"/>
      <c r="H2" s="227"/>
      <c r="I2" s="227"/>
      <c r="J2" s="228"/>
    </row>
    <row r="3" spans="1:11" ht="15" customHeight="1" thickBot="1" x14ac:dyDescent="0.35">
      <c r="A3" s="214"/>
      <c r="B3" s="214"/>
      <c r="C3" s="214"/>
      <c r="D3" s="214"/>
      <c r="E3" s="214"/>
      <c r="F3" s="214"/>
      <c r="G3" s="214"/>
      <c r="H3" s="214"/>
      <c r="I3" s="214"/>
      <c r="J3" s="214"/>
    </row>
    <row r="4" spans="1:11" ht="30" customHeight="1" x14ac:dyDescent="0.3">
      <c r="A4" s="206" t="s">
        <v>0</v>
      </c>
      <c r="B4" s="207"/>
      <c r="C4" s="207"/>
      <c r="D4" s="207"/>
      <c r="E4" s="207"/>
      <c r="F4" s="207"/>
      <c r="G4" s="207"/>
      <c r="H4" s="207"/>
      <c r="I4" s="207"/>
      <c r="J4" s="208"/>
    </row>
    <row r="5" spans="1:11" ht="30" customHeight="1" x14ac:dyDescent="0.3">
      <c r="A5" s="215" t="s">
        <v>11</v>
      </c>
      <c r="B5" s="216"/>
      <c r="C5" s="216"/>
      <c r="D5" s="216"/>
      <c r="E5" s="217" t="s">
        <v>14</v>
      </c>
      <c r="F5" s="218"/>
      <c r="G5" s="218"/>
      <c r="H5" s="218"/>
      <c r="I5" s="218"/>
      <c r="J5" s="219"/>
    </row>
    <row r="6" spans="1:11" ht="45" customHeight="1" x14ac:dyDescent="0.3">
      <c r="A6" s="215" t="s">
        <v>16</v>
      </c>
      <c r="B6" s="216"/>
      <c r="C6" s="216"/>
      <c r="D6" s="216"/>
      <c r="E6" s="220" t="s">
        <v>1755</v>
      </c>
      <c r="F6" s="221"/>
      <c r="G6" s="221"/>
      <c r="H6" s="221"/>
      <c r="I6" s="221"/>
      <c r="J6" s="222"/>
    </row>
    <row r="7" spans="1:11" ht="54.75" customHeight="1" thickBot="1" x14ac:dyDescent="0.35">
      <c r="A7" s="209" t="s">
        <v>2</v>
      </c>
      <c r="B7" s="210"/>
      <c r="C7" s="210"/>
      <c r="D7" s="210"/>
      <c r="E7" s="211" t="s">
        <v>1761</v>
      </c>
      <c r="F7" s="212"/>
      <c r="G7" s="212"/>
      <c r="H7" s="212"/>
      <c r="I7" s="212"/>
      <c r="J7" s="213"/>
    </row>
    <row r="8" spans="1:11" s="2" customFormat="1" ht="15" customHeight="1" thickBot="1" x14ac:dyDescent="0.35">
      <c r="A8" s="235"/>
      <c r="B8" s="235"/>
      <c r="C8" s="235"/>
      <c r="D8" s="235"/>
      <c r="E8" s="235"/>
      <c r="F8" s="235"/>
      <c r="G8" s="235"/>
      <c r="H8" s="235"/>
      <c r="I8" s="235"/>
      <c r="J8" s="235"/>
    </row>
    <row r="9" spans="1:11" s="2" customFormat="1" ht="30" customHeight="1" x14ac:dyDescent="0.3">
      <c r="A9" s="247" t="s">
        <v>4</v>
      </c>
      <c r="B9" s="248"/>
      <c r="C9" s="248"/>
      <c r="D9" s="248"/>
      <c r="E9" s="248"/>
      <c r="F9" s="248"/>
      <c r="G9" s="248"/>
      <c r="H9" s="248"/>
      <c r="I9" s="248"/>
      <c r="J9" s="249"/>
    </row>
    <row r="10" spans="1:11" ht="30" customHeight="1" x14ac:dyDescent="0.3">
      <c r="A10" s="245" t="s">
        <v>3</v>
      </c>
      <c r="B10" s="236" t="s">
        <v>5</v>
      </c>
      <c r="C10" s="236"/>
      <c r="D10" s="237" t="s">
        <v>1</v>
      </c>
      <c r="E10" s="240" t="s">
        <v>6</v>
      </c>
      <c r="F10" s="241"/>
      <c r="G10" s="236" t="s">
        <v>1348</v>
      </c>
      <c r="H10" s="236"/>
      <c r="I10" s="236" t="s">
        <v>9</v>
      </c>
      <c r="J10" s="238"/>
    </row>
    <row r="11" spans="1:11" ht="49.5" customHeight="1" x14ac:dyDescent="0.3">
      <c r="A11" s="246"/>
      <c r="B11" s="237"/>
      <c r="C11" s="237"/>
      <c r="D11" s="244"/>
      <c r="E11" s="242"/>
      <c r="F11" s="243"/>
      <c r="G11" s="5" t="s">
        <v>7</v>
      </c>
      <c r="H11" s="5" t="s">
        <v>8</v>
      </c>
      <c r="I11" s="237"/>
      <c r="J11" s="239"/>
    </row>
    <row r="12" spans="1:11" ht="49.5" customHeight="1" x14ac:dyDescent="0.3">
      <c r="A12" s="4" t="s">
        <v>17</v>
      </c>
      <c r="B12" s="233" t="s">
        <v>1757</v>
      </c>
      <c r="C12" s="233"/>
      <c r="D12" s="130" t="s">
        <v>1725</v>
      </c>
      <c r="E12" s="229" t="s">
        <v>2875</v>
      </c>
      <c r="F12" s="230"/>
      <c r="G12" s="127">
        <v>0.95</v>
      </c>
      <c r="H12" s="126">
        <v>2.57</v>
      </c>
      <c r="I12" s="231" t="s">
        <v>2876</v>
      </c>
      <c r="J12" s="232"/>
    </row>
    <row r="13" spans="1:11" ht="65.25" customHeight="1" x14ac:dyDescent="0.3">
      <c r="A13" s="4" t="s">
        <v>17</v>
      </c>
      <c r="B13" s="233" t="s">
        <v>1758</v>
      </c>
      <c r="C13" s="233"/>
      <c r="D13" s="133" t="s">
        <v>1742</v>
      </c>
      <c r="E13" s="229" t="s">
        <v>3021</v>
      </c>
      <c r="F13" s="230"/>
      <c r="G13" s="127">
        <v>5.61</v>
      </c>
      <c r="H13" s="126">
        <v>0.99</v>
      </c>
      <c r="I13" s="231" t="s">
        <v>2885</v>
      </c>
      <c r="J13" s="232"/>
    </row>
    <row r="14" spans="1:11" x14ac:dyDescent="0.3">
      <c r="A14" s="1" t="s">
        <v>1369</v>
      </c>
      <c r="G14" s="7"/>
    </row>
    <row r="15" spans="1:11" x14ac:dyDescent="0.3">
      <c r="A15" s="128"/>
      <c r="B15" s="119"/>
      <c r="C15" s="119"/>
      <c r="D15" s="119"/>
      <c r="E15" s="119"/>
      <c r="F15" s="119"/>
      <c r="G15" s="119"/>
      <c r="H15" s="119"/>
      <c r="I15" s="119"/>
      <c r="J15" s="119"/>
      <c r="K15" s="7"/>
    </row>
    <row r="16" spans="1:11" ht="15" customHeight="1" x14ac:dyDescent="0.3">
      <c r="D16" s="117"/>
      <c r="E16" s="3"/>
      <c r="F16" s="3"/>
      <c r="G16" s="3"/>
      <c r="H16" s="3"/>
    </row>
    <row r="17" spans="4:8" ht="15" customHeight="1" x14ac:dyDescent="0.3">
      <c r="D17" s="117"/>
      <c r="E17" s="3"/>
      <c r="F17" s="3"/>
      <c r="G17" s="118"/>
      <c r="H17" s="3"/>
    </row>
    <row r="18" spans="4:8" ht="15" customHeight="1" x14ac:dyDescent="0.3">
      <c r="D18" s="117"/>
      <c r="E18" s="3"/>
      <c r="F18" s="3"/>
      <c r="G18" s="3"/>
      <c r="H18" s="3"/>
    </row>
    <row r="19" spans="4:8" ht="15" customHeight="1" x14ac:dyDescent="0.3">
      <c r="D19" s="117"/>
      <c r="E19" s="3"/>
      <c r="F19" s="3"/>
      <c r="G19" s="3"/>
      <c r="H19" s="3"/>
    </row>
    <row r="20" spans="4:8" ht="15" customHeight="1" x14ac:dyDescent="0.3">
      <c r="D20" s="117"/>
      <c r="E20" s="3"/>
      <c r="F20" s="3"/>
      <c r="G20" s="3"/>
      <c r="H20" s="3"/>
    </row>
    <row r="21" spans="4:8" ht="27" customHeight="1" x14ac:dyDescent="0.3">
      <c r="D21" s="117"/>
      <c r="E21" s="3"/>
      <c r="F21" s="3"/>
      <c r="G21" s="3"/>
      <c r="H21" s="3"/>
    </row>
    <row r="22" spans="4:8" x14ac:dyDescent="0.3">
      <c r="D22" s="117"/>
      <c r="E22" s="117"/>
      <c r="F22" s="117"/>
      <c r="G22" s="117"/>
      <c r="H22" s="117"/>
    </row>
    <row r="24" spans="4:8" ht="12.75" customHeight="1" x14ac:dyDescent="0.3">
      <c r="E24" s="234" t="s">
        <v>15</v>
      </c>
      <c r="F24" s="234"/>
      <c r="G24" s="234"/>
      <c r="H24" s="234"/>
    </row>
    <row r="25" spans="4:8" x14ac:dyDescent="0.3">
      <c r="E25" s="234"/>
      <c r="F25" s="234"/>
      <c r="G25" s="234"/>
      <c r="H25" s="234"/>
    </row>
    <row r="26" spans="4:8" x14ac:dyDescent="0.3">
      <c r="E26" s="234"/>
      <c r="F26" s="234"/>
      <c r="G26" s="234"/>
      <c r="H26" s="234"/>
    </row>
  </sheetData>
  <mergeCells count="26">
    <mergeCell ref="E12:F12"/>
    <mergeCell ref="I12:J12"/>
    <mergeCell ref="B12:C12"/>
    <mergeCell ref="E24:H26"/>
    <mergeCell ref="A8:J8"/>
    <mergeCell ref="B10:C11"/>
    <mergeCell ref="I10:J11"/>
    <mergeCell ref="E10:F11"/>
    <mergeCell ref="D10:D11"/>
    <mergeCell ref="G10:H10"/>
    <mergeCell ref="A10:A11"/>
    <mergeCell ref="A9:J9"/>
    <mergeCell ref="B13:C13"/>
    <mergeCell ref="E13:F13"/>
    <mergeCell ref="I13:J13"/>
    <mergeCell ref="A1:J1"/>
    <mergeCell ref="A4:J4"/>
    <mergeCell ref="A7:D7"/>
    <mergeCell ref="E7:J7"/>
    <mergeCell ref="A3:J3"/>
    <mergeCell ref="A5:D5"/>
    <mergeCell ref="E5:J5"/>
    <mergeCell ref="A6:D6"/>
    <mergeCell ref="E6:J6"/>
    <mergeCell ref="A2:E2"/>
    <mergeCell ref="F2:J2"/>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A13">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horizontalDpi="4294967293" verticalDpi="4294967293"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L169"/>
  <sheetViews>
    <sheetView view="pageBreakPreview" topLeftCell="A31" zoomScaleNormal="100" zoomScaleSheetLayoutView="100" workbookViewId="0">
      <selection activeCell="E41" sqref="E41:F41"/>
    </sheetView>
  </sheetViews>
  <sheetFormatPr defaultColWidth="9.109375" defaultRowHeight="13.8" x14ac:dyDescent="0.3"/>
  <cols>
    <col min="1" max="1" width="5.109375" style="101" customWidth="1"/>
    <col min="2" max="2" width="9.109375" style="101"/>
    <col min="3" max="3" width="18.5546875" style="101" customWidth="1"/>
    <col min="4" max="4" width="9.6640625" style="101" customWidth="1"/>
    <col min="5" max="5" width="11.44140625" style="101" customWidth="1"/>
    <col min="6" max="6" width="14.5546875" style="101" customWidth="1"/>
    <col min="7" max="7" width="11.44140625" style="101" customWidth="1"/>
    <col min="8" max="9" width="9.6640625" style="101" customWidth="1"/>
    <col min="10" max="10" width="12.5546875" style="101" customWidth="1"/>
    <col min="11" max="11" width="9.6640625" style="101" customWidth="1"/>
    <col min="12" max="12" width="45.44140625" style="101" customWidth="1"/>
    <col min="13" max="16384" width="9.109375" style="101"/>
  </cols>
  <sheetData>
    <row r="1" spans="1:12" ht="41.25" customHeight="1" x14ac:dyDescent="0.3">
      <c r="A1" s="323" t="s">
        <v>1650</v>
      </c>
      <c r="B1" s="324"/>
      <c r="C1" s="324"/>
      <c r="D1" s="324"/>
      <c r="E1" s="324"/>
      <c r="F1" s="324"/>
      <c r="G1" s="324"/>
      <c r="H1" s="324"/>
      <c r="I1" s="324"/>
      <c r="J1" s="324"/>
      <c r="K1" s="324"/>
      <c r="L1" s="325"/>
    </row>
    <row r="2" spans="1:12" ht="30" customHeight="1" thickBot="1" x14ac:dyDescent="0.35">
      <c r="A2" s="102"/>
      <c r="B2" s="326" t="s">
        <v>1651</v>
      </c>
      <c r="C2" s="326"/>
      <c r="D2" s="326"/>
      <c r="E2" s="327"/>
      <c r="F2" s="328" t="s">
        <v>1757</v>
      </c>
      <c r="G2" s="328"/>
      <c r="H2" s="328"/>
      <c r="I2" s="328"/>
      <c r="J2" s="328"/>
      <c r="K2" s="328"/>
      <c r="L2" s="329"/>
    </row>
    <row r="3" spans="1:12" ht="15" customHeight="1" thickBot="1" x14ac:dyDescent="0.35">
      <c r="A3" s="319"/>
      <c r="B3" s="320"/>
      <c r="C3" s="320"/>
      <c r="D3" s="320"/>
      <c r="E3" s="320"/>
      <c r="F3" s="320"/>
      <c r="G3" s="320"/>
      <c r="H3" s="320"/>
      <c r="I3" s="320"/>
      <c r="J3" s="320"/>
      <c r="K3" s="320"/>
      <c r="L3" s="330"/>
    </row>
    <row r="4" spans="1:12" ht="30" customHeight="1" x14ac:dyDescent="0.3">
      <c r="A4" s="331" t="s">
        <v>0</v>
      </c>
      <c r="B4" s="332"/>
      <c r="C4" s="332"/>
      <c r="D4" s="332"/>
      <c r="E4" s="332"/>
      <c r="F4" s="332"/>
      <c r="G4" s="332"/>
      <c r="H4" s="332"/>
      <c r="I4" s="332"/>
      <c r="J4" s="332"/>
      <c r="K4" s="333"/>
      <c r="L4" s="334"/>
    </row>
    <row r="5" spans="1:12" ht="30" customHeight="1" x14ac:dyDescent="0.3">
      <c r="A5" s="160">
        <v>2</v>
      </c>
      <c r="B5" s="335" t="s">
        <v>2886</v>
      </c>
      <c r="C5" s="335"/>
      <c r="D5" s="335"/>
      <c r="E5" s="336" t="s">
        <v>2875</v>
      </c>
      <c r="F5" s="336"/>
      <c r="G5" s="336"/>
      <c r="H5" s="336"/>
      <c r="I5" s="336"/>
      <c r="J5" s="336"/>
      <c r="K5" s="336"/>
      <c r="L5" s="337"/>
    </row>
    <row r="6" spans="1:12" ht="30" customHeight="1" x14ac:dyDescent="0.3">
      <c r="A6" s="338">
        <v>3</v>
      </c>
      <c r="B6" s="335" t="s">
        <v>2888</v>
      </c>
      <c r="C6" s="335"/>
      <c r="D6" s="335"/>
      <c r="E6" s="336" t="s">
        <v>2991</v>
      </c>
      <c r="F6" s="336"/>
      <c r="G6" s="336"/>
      <c r="H6" s="336"/>
      <c r="I6" s="336"/>
      <c r="J6" s="336"/>
      <c r="K6" s="336"/>
      <c r="L6" s="337"/>
    </row>
    <row r="7" spans="1:12" ht="30" customHeight="1" x14ac:dyDescent="0.3">
      <c r="A7" s="338"/>
      <c r="B7" s="335"/>
      <c r="C7" s="335"/>
      <c r="D7" s="335"/>
      <c r="E7" s="103" t="s">
        <v>2890</v>
      </c>
      <c r="F7" s="339" t="s">
        <v>2992</v>
      </c>
      <c r="G7" s="339"/>
      <c r="H7" s="339"/>
      <c r="I7" s="103" t="s">
        <v>2891</v>
      </c>
      <c r="J7" s="340" t="s">
        <v>2993</v>
      </c>
      <c r="K7" s="341"/>
      <c r="L7" s="342"/>
    </row>
    <row r="8" spans="1:12" ht="30" customHeight="1" x14ac:dyDescent="0.3">
      <c r="A8" s="346" t="s">
        <v>2892</v>
      </c>
      <c r="B8" s="347" t="s">
        <v>2893</v>
      </c>
      <c r="C8" s="347"/>
      <c r="D8" s="347"/>
      <c r="E8" s="353" t="s">
        <v>2894</v>
      </c>
      <c r="F8" s="353"/>
      <c r="G8" s="339" t="s">
        <v>90</v>
      </c>
      <c r="H8" s="339"/>
      <c r="I8" s="339"/>
      <c r="J8" s="339"/>
      <c r="K8" s="339"/>
      <c r="L8" s="354"/>
    </row>
    <row r="9" spans="1:12" ht="30" customHeight="1" x14ac:dyDescent="0.3">
      <c r="A9" s="346"/>
      <c r="B9" s="347"/>
      <c r="C9" s="347"/>
      <c r="D9" s="347"/>
      <c r="E9" s="161" t="s">
        <v>2890</v>
      </c>
      <c r="F9" s="339" t="str">
        <f>F7</f>
        <v>m. Wrocław</v>
      </c>
      <c r="G9" s="339"/>
      <c r="H9" s="339"/>
      <c r="I9" s="161" t="s">
        <v>2896</v>
      </c>
      <c r="J9" s="348" t="str">
        <f>F9</f>
        <v>m. Wrocław</v>
      </c>
      <c r="K9" s="349"/>
      <c r="L9" s="350"/>
    </row>
    <row r="10" spans="1:12" ht="30" customHeight="1" x14ac:dyDescent="0.3">
      <c r="A10" s="338">
        <v>4</v>
      </c>
      <c r="B10" s="335" t="s">
        <v>2897</v>
      </c>
      <c r="C10" s="335"/>
      <c r="D10" s="335"/>
      <c r="E10" s="351" t="s">
        <v>2898</v>
      </c>
      <c r="F10" s="351"/>
      <c r="G10" s="351"/>
      <c r="H10" s="351"/>
      <c r="I10" s="351"/>
      <c r="J10" s="351"/>
      <c r="K10" s="351"/>
      <c r="L10" s="352"/>
    </row>
    <row r="11" spans="1:12" ht="30" customHeight="1" x14ac:dyDescent="0.3">
      <c r="A11" s="338"/>
      <c r="B11" s="335"/>
      <c r="C11" s="335"/>
      <c r="D11" s="335"/>
      <c r="E11" s="103" t="s">
        <v>2890</v>
      </c>
      <c r="F11" s="339" t="s">
        <v>2899</v>
      </c>
      <c r="G11" s="339"/>
      <c r="H11" s="339"/>
      <c r="I11" s="103" t="s">
        <v>2891</v>
      </c>
      <c r="J11" s="340" t="s">
        <v>2899</v>
      </c>
      <c r="K11" s="349"/>
      <c r="L11" s="350"/>
    </row>
    <row r="12" spans="1:12" ht="30" customHeight="1" x14ac:dyDescent="0.3">
      <c r="A12" s="160">
        <v>5</v>
      </c>
      <c r="B12" s="335" t="s">
        <v>11</v>
      </c>
      <c r="C12" s="335"/>
      <c r="D12" s="335"/>
      <c r="E12" s="343" t="s">
        <v>14</v>
      </c>
      <c r="F12" s="343"/>
      <c r="G12" s="343"/>
      <c r="H12" s="343"/>
      <c r="I12" s="343"/>
      <c r="J12" s="343"/>
      <c r="K12" s="344"/>
      <c r="L12" s="345"/>
    </row>
    <row r="13" spans="1:12" ht="30" customHeight="1" x14ac:dyDescent="0.3">
      <c r="A13" s="160">
        <v>6</v>
      </c>
      <c r="B13" s="335" t="s">
        <v>2900</v>
      </c>
      <c r="C13" s="335"/>
      <c r="D13" s="335"/>
      <c r="E13" s="441" t="s">
        <v>2901</v>
      </c>
      <c r="F13" s="441"/>
      <c r="G13" s="441"/>
      <c r="H13" s="441"/>
      <c r="I13" s="441"/>
      <c r="J13" s="441"/>
      <c r="K13" s="441"/>
      <c r="L13" s="442"/>
    </row>
    <row r="14" spans="1:12" ht="44.25" customHeight="1" x14ac:dyDescent="0.3">
      <c r="A14" s="160">
        <v>7</v>
      </c>
      <c r="B14" s="335" t="s">
        <v>2902</v>
      </c>
      <c r="C14" s="335"/>
      <c r="D14" s="335"/>
      <c r="E14" s="443" t="s">
        <v>2994</v>
      </c>
      <c r="F14" s="443"/>
      <c r="G14" s="443"/>
      <c r="H14" s="443"/>
      <c r="I14" s="443"/>
      <c r="J14" s="443"/>
      <c r="K14" s="443"/>
      <c r="L14" s="444"/>
    </row>
    <row r="15" spans="1:12" ht="15" customHeight="1" x14ac:dyDescent="0.3">
      <c r="A15" s="160">
        <v>8</v>
      </c>
      <c r="B15" s="335" t="s">
        <v>2904</v>
      </c>
      <c r="C15" s="335"/>
      <c r="D15" s="335"/>
      <c r="E15" s="343" t="s">
        <v>2905</v>
      </c>
      <c r="F15" s="343"/>
      <c r="G15" s="343"/>
      <c r="H15" s="343"/>
      <c r="I15" s="343"/>
      <c r="J15" s="343"/>
      <c r="K15" s="344"/>
      <c r="L15" s="345"/>
    </row>
    <row r="16" spans="1:12" ht="68.25" customHeight="1" x14ac:dyDescent="0.3">
      <c r="A16" s="160">
        <v>9</v>
      </c>
      <c r="B16" s="335" t="s">
        <v>2</v>
      </c>
      <c r="C16" s="335"/>
      <c r="D16" s="335"/>
      <c r="E16" s="439" t="s">
        <v>2995</v>
      </c>
      <c r="F16" s="439"/>
      <c r="G16" s="439"/>
      <c r="H16" s="439"/>
      <c r="I16" s="439"/>
      <c r="J16" s="439"/>
      <c r="K16" s="439"/>
      <c r="L16" s="440"/>
    </row>
    <row r="17" spans="1:12" ht="43.5" customHeight="1" thickBot="1" x14ac:dyDescent="0.35">
      <c r="A17" s="162" t="s">
        <v>2907</v>
      </c>
      <c r="B17" s="316" t="s">
        <v>2908</v>
      </c>
      <c r="C17" s="316"/>
      <c r="D17" s="317"/>
      <c r="E17" s="318" t="s">
        <v>2996</v>
      </c>
      <c r="F17" s="318"/>
      <c r="G17" s="318"/>
      <c r="H17" s="318"/>
      <c r="I17" s="318"/>
      <c r="J17" s="318"/>
      <c r="K17" s="318"/>
      <c r="L17" s="318"/>
    </row>
    <row r="18" spans="1:12" ht="21" customHeight="1" thickBot="1" x14ac:dyDescent="0.35">
      <c r="A18" s="319"/>
      <c r="B18" s="320"/>
      <c r="C18" s="320"/>
      <c r="D18" s="320"/>
      <c r="E18" s="321"/>
      <c r="F18" s="321"/>
      <c r="G18" s="321"/>
      <c r="H18" s="321"/>
      <c r="I18" s="321"/>
      <c r="J18" s="321"/>
      <c r="K18" s="321"/>
      <c r="L18" s="322"/>
    </row>
    <row r="19" spans="1:12" ht="15" customHeight="1" x14ac:dyDescent="0.3">
      <c r="A19" s="331" t="s">
        <v>2909</v>
      </c>
      <c r="B19" s="332"/>
      <c r="C19" s="332"/>
      <c r="D19" s="332"/>
      <c r="E19" s="332"/>
      <c r="F19" s="332"/>
      <c r="G19" s="332"/>
      <c r="H19" s="332"/>
      <c r="I19" s="332"/>
      <c r="J19" s="332"/>
      <c r="K19" s="332"/>
      <c r="L19" s="361"/>
    </row>
    <row r="20" spans="1:12" ht="30" customHeight="1" x14ac:dyDescent="0.3">
      <c r="A20" s="160">
        <v>10</v>
      </c>
      <c r="B20" s="358" t="s">
        <v>2910</v>
      </c>
      <c r="C20" s="358"/>
      <c r="D20" s="362" t="s">
        <v>1676</v>
      </c>
      <c r="E20" s="362"/>
      <c r="F20" s="362"/>
      <c r="G20" s="362"/>
      <c r="H20" s="362"/>
      <c r="I20" s="362"/>
      <c r="J20" s="362"/>
      <c r="K20" s="362"/>
      <c r="L20" s="363"/>
    </row>
    <row r="21" spans="1:12" ht="45.75" customHeight="1" thickBot="1" x14ac:dyDescent="0.35">
      <c r="A21" s="159">
        <v>11</v>
      </c>
      <c r="B21" s="364" t="s">
        <v>2911</v>
      </c>
      <c r="C21" s="364"/>
      <c r="D21" s="365" t="s">
        <v>1692</v>
      </c>
      <c r="E21" s="365"/>
      <c r="F21" s="365"/>
      <c r="G21" s="365"/>
      <c r="H21" s="365"/>
      <c r="I21" s="365"/>
      <c r="J21" s="365"/>
      <c r="K21" s="365"/>
      <c r="L21" s="366"/>
    </row>
    <row r="22" spans="1:12" ht="25.5" customHeight="1" thickBot="1" x14ac:dyDescent="0.35">
      <c r="A22" s="367"/>
      <c r="B22" s="367"/>
      <c r="C22" s="367"/>
      <c r="D22" s="367"/>
      <c r="E22" s="367"/>
      <c r="F22" s="367"/>
      <c r="G22" s="367"/>
      <c r="H22" s="367"/>
      <c r="I22" s="367"/>
      <c r="J22" s="367"/>
      <c r="K22" s="367"/>
      <c r="L22" s="367"/>
    </row>
    <row r="23" spans="1:12" ht="32.25" customHeight="1" x14ac:dyDescent="0.3">
      <c r="A23" s="155">
        <v>12</v>
      </c>
      <c r="B23" s="355" t="s">
        <v>2912</v>
      </c>
      <c r="C23" s="355"/>
      <c r="D23" s="356" t="s">
        <v>1654</v>
      </c>
      <c r="E23" s="356"/>
      <c r="F23" s="356"/>
      <c r="G23" s="356"/>
      <c r="H23" s="356"/>
      <c r="I23" s="356"/>
      <c r="J23" s="356"/>
      <c r="K23" s="356"/>
      <c r="L23" s="357"/>
    </row>
    <row r="24" spans="1:12" ht="31.5" customHeight="1" x14ac:dyDescent="0.3">
      <c r="A24" s="156">
        <v>13</v>
      </c>
      <c r="B24" s="358" t="s">
        <v>2913</v>
      </c>
      <c r="C24" s="358"/>
      <c r="D24" s="359" t="s">
        <v>1655</v>
      </c>
      <c r="E24" s="359"/>
      <c r="F24" s="359"/>
      <c r="G24" s="359"/>
      <c r="H24" s="359"/>
      <c r="I24" s="359"/>
      <c r="J24" s="359"/>
      <c r="K24" s="359"/>
      <c r="L24" s="360"/>
    </row>
    <row r="25" spans="1:12" ht="61.5" customHeight="1" x14ac:dyDescent="0.3">
      <c r="A25" s="156">
        <v>14</v>
      </c>
      <c r="B25" s="358" t="s">
        <v>2914</v>
      </c>
      <c r="C25" s="358"/>
      <c r="D25" s="359" t="s">
        <v>1656</v>
      </c>
      <c r="E25" s="359"/>
      <c r="F25" s="359"/>
      <c r="G25" s="359"/>
      <c r="H25" s="359"/>
      <c r="I25" s="359"/>
      <c r="J25" s="359"/>
      <c r="K25" s="359"/>
      <c r="L25" s="360"/>
    </row>
    <row r="26" spans="1:12" ht="52.5" customHeight="1" x14ac:dyDescent="0.3">
      <c r="A26" s="156">
        <v>15</v>
      </c>
      <c r="B26" s="358" t="s">
        <v>2915</v>
      </c>
      <c r="C26" s="358"/>
      <c r="D26" s="368" t="s">
        <v>2997</v>
      </c>
      <c r="E26" s="368"/>
      <c r="F26" s="368"/>
      <c r="G26" s="368"/>
      <c r="H26" s="368"/>
      <c r="I26" s="368"/>
      <c r="J26" s="368"/>
      <c r="K26" s="368"/>
      <c r="L26" s="369"/>
    </row>
    <row r="27" spans="1:12" ht="283.5" customHeight="1" x14ac:dyDescent="0.3">
      <c r="A27" s="156">
        <v>16</v>
      </c>
      <c r="B27" s="358" t="s">
        <v>2917</v>
      </c>
      <c r="C27" s="358"/>
      <c r="D27" s="375" t="s">
        <v>2998</v>
      </c>
      <c r="E27" s="375"/>
      <c r="F27" s="375"/>
      <c r="G27" s="375"/>
      <c r="H27" s="375"/>
      <c r="I27" s="375"/>
      <c r="J27" s="375"/>
      <c r="K27" s="375"/>
      <c r="L27" s="376"/>
    </row>
    <row r="28" spans="1:12" ht="77.25" customHeight="1" x14ac:dyDescent="0.3">
      <c r="A28" s="156">
        <v>17</v>
      </c>
      <c r="B28" s="370" t="s">
        <v>2919</v>
      </c>
      <c r="C28" s="371"/>
      <c r="D28" s="368" t="s">
        <v>2999</v>
      </c>
      <c r="E28" s="368"/>
      <c r="F28" s="368"/>
      <c r="G28" s="368"/>
      <c r="H28" s="368"/>
      <c r="I28" s="368"/>
      <c r="J28" s="368"/>
      <c r="K28" s="368"/>
      <c r="L28" s="369"/>
    </row>
    <row r="29" spans="1:12" ht="102" customHeight="1" thickBot="1" x14ac:dyDescent="0.35">
      <c r="A29" s="159">
        <v>18</v>
      </c>
      <c r="B29" s="372" t="s">
        <v>2921</v>
      </c>
      <c r="C29" s="372"/>
      <c r="D29" s="373" t="s">
        <v>3000</v>
      </c>
      <c r="E29" s="373"/>
      <c r="F29" s="373"/>
      <c r="G29" s="373"/>
      <c r="H29" s="373"/>
      <c r="I29" s="373"/>
      <c r="J29" s="373"/>
      <c r="K29" s="373"/>
      <c r="L29" s="374"/>
    </row>
    <row r="30" spans="1:12" ht="28.5" customHeight="1" thickBot="1" x14ac:dyDescent="0.35">
      <c r="A30" s="367"/>
      <c r="B30" s="367"/>
      <c r="C30" s="367"/>
      <c r="D30" s="367"/>
      <c r="E30" s="367"/>
      <c r="F30" s="367"/>
      <c r="G30" s="367"/>
      <c r="H30" s="367"/>
      <c r="I30" s="367"/>
      <c r="J30" s="367"/>
      <c r="K30" s="367"/>
      <c r="L30" s="367"/>
    </row>
    <row r="31" spans="1:12" x14ac:dyDescent="0.3">
      <c r="A31" s="155">
        <v>19</v>
      </c>
      <c r="B31" s="381" t="s">
        <v>2922</v>
      </c>
      <c r="C31" s="381"/>
      <c r="D31" s="382" t="s">
        <v>3001</v>
      </c>
      <c r="E31" s="382"/>
      <c r="F31" s="382"/>
      <c r="G31" s="382"/>
      <c r="H31" s="382"/>
      <c r="I31" s="382"/>
      <c r="J31" s="382"/>
      <c r="K31" s="382"/>
      <c r="L31" s="383"/>
    </row>
    <row r="32" spans="1:12" ht="60" customHeight="1" x14ac:dyDescent="0.3">
      <c r="A32" s="156">
        <v>20</v>
      </c>
      <c r="B32" s="380" t="s">
        <v>2924</v>
      </c>
      <c r="C32" s="380"/>
      <c r="D32" s="377" t="s">
        <v>3002</v>
      </c>
      <c r="E32" s="377"/>
      <c r="F32" s="377"/>
      <c r="G32" s="377"/>
      <c r="H32" s="377"/>
      <c r="I32" s="377"/>
      <c r="J32" s="377"/>
      <c r="K32" s="377"/>
      <c r="L32" s="378"/>
    </row>
    <row r="33" spans="1:12" ht="341.25" customHeight="1" x14ac:dyDescent="0.3">
      <c r="A33" s="156">
        <v>21</v>
      </c>
      <c r="B33" s="358" t="s">
        <v>2926</v>
      </c>
      <c r="C33" s="358"/>
      <c r="D33" s="377" t="s">
        <v>3020</v>
      </c>
      <c r="E33" s="377"/>
      <c r="F33" s="377"/>
      <c r="G33" s="377"/>
      <c r="H33" s="377"/>
      <c r="I33" s="377"/>
      <c r="J33" s="377"/>
      <c r="K33" s="377"/>
      <c r="L33" s="378"/>
    </row>
    <row r="34" spans="1:12" ht="249.75" customHeight="1" x14ac:dyDescent="0.3">
      <c r="A34" s="197" t="s">
        <v>2928</v>
      </c>
      <c r="B34" s="384" t="s">
        <v>2929</v>
      </c>
      <c r="C34" s="384"/>
      <c r="D34" s="368" t="s">
        <v>3003</v>
      </c>
      <c r="E34" s="368"/>
      <c r="F34" s="368"/>
      <c r="G34" s="368"/>
      <c r="H34" s="368"/>
      <c r="I34" s="368"/>
      <c r="J34" s="368"/>
      <c r="K34" s="368"/>
      <c r="L34" s="369"/>
    </row>
    <row r="35" spans="1:12" ht="250.5" customHeight="1" thickBot="1" x14ac:dyDescent="0.35">
      <c r="A35" s="198" t="s">
        <v>2931</v>
      </c>
      <c r="B35" s="385" t="s">
        <v>2932</v>
      </c>
      <c r="C35" s="385"/>
      <c r="D35" s="386" t="s">
        <v>3004</v>
      </c>
      <c r="E35" s="386"/>
      <c r="F35" s="386"/>
      <c r="G35" s="386"/>
      <c r="H35" s="386"/>
      <c r="I35" s="386"/>
      <c r="J35" s="386"/>
      <c r="K35" s="386"/>
      <c r="L35" s="387"/>
    </row>
    <row r="36" spans="1:12" ht="45" customHeight="1" thickBot="1" x14ac:dyDescent="0.35">
      <c r="A36" s="367"/>
      <c r="B36" s="367"/>
      <c r="C36" s="367"/>
      <c r="D36" s="367"/>
      <c r="E36" s="367"/>
      <c r="F36" s="367"/>
      <c r="G36" s="367"/>
      <c r="H36" s="367"/>
      <c r="I36" s="367"/>
      <c r="J36" s="367"/>
      <c r="K36" s="367"/>
      <c r="L36" s="367"/>
    </row>
    <row r="37" spans="1:12" ht="45" customHeight="1" x14ac:dyDescent="0.3">
      <c r="A37" s="104">
        <v>22</v>
      </c>
      <c r="B37" s="379" t="s">
        <v>2933</v>
      </c>
      <c r="C37" s="379"/>
      <c r="D37" s="388" t="s">
        <v>2934</v>
      </c>
      <c r="E37" s="388"/>
      <c r="F37" s="389" t="s">
        <v>3005</v>
      </c>
      <c r="G37" s="390"/>
      <c r="H37" s="391" t="s">
        <v>2936</v>
      </c>
      <c r="I37" s="392"/>
      <c r="J37" s="393" t="s">
        <v>3006</v>
      </c>
      <c r="K37" s="394"/>
      <c r="L37" s="395"/>
    </row>
    <row r="38" spans="1:12" ht="45" customHeight="1" thickBot="1" x14ac:dyDescent="0.35">
      <c r="A38" s="159">
        <v>23</v>
      </c>
      <c r="B38" s="454" t="s">
        <v>2938</v>
      </c>
      <c r="C38" s="455"/>
      <c r="D38" s="445" t="s">
        <v>2876</v>
      </c>
      <c r="E38" s="445"/>
      <c r="F38" s="445"/>
      <c r="G38" s="445"/>
      <c r="H38" s="445"/>
      <c r="I38" s="445"/>
      <c r="J38" s="445"/>
      <c r="K38" s="445"/>
      <c r="L38" s="446"/>
    </row>
    <row r="39" spans="1:12" ht="45" customHeight="1" thickBot="1" x14ac:dyDescent="0.35">
      <c r="A39" s="367"/>
      <c r="B39" s="367"/>
      <c r="C39" s="367"/>
      <c r="D39" s="367"/>
      <c r="E39" s="367"/>
      <c r="F39" s="367"/>
      <c r="G39" s="367"/>
      <c r="H39" s="367"/>
      <c r="I39" s="367"/>
      <c r="J39" s="367"/>
      <c r="K39" s="367"/>
      <c r="L39" s="367"/>
    </row>
    <row r="40" spans="1:12" ht="27.6" x14ac:dyDescent="0.3">
      <c r="A40" s="447" t="s">
        <v>2940</v>
      </c>
      <c r="B40" s="448"/>
      <c r="C40" s="448"/>
      <c r="D40" s="105" t="s">
        <v>2941</v>
      </c>
      <c r="E40" s="105">
        <v>2017</v>
      </c>
      <c r="F40" s="105">
        <v>2018</v>
      </c>
      <c r="G40" s="105">
        <v>2019</v>
      </c>
      <c r="H40" s="105">
        <v>2020</v>
      </c>
      <c r="I40" s="105">
        <v>2021</v>
      </c>
      <c r="J40" s="105">
        <v>2022</v>
      </c>
      <c r="K40" s="105">
        <v>2023</v>
      </c>
      <c r="L40" s="106" t="s">
        <v>2942</v>
      </c>
    </row>
    <row r="41" spans="1:12" ht="30" customHeight="1" x14ac:dyDescent="0.3">
      <c r="A41" s="189">
        <v>24</v>
      </c>
      <c r="B41" s="407" t="s">
        <v>3007</v>
      </c>
      <c r="C41" s="407"/>
      <c r="D41" s="190">
        <v>0</v>
      </c>
      <c r="E41" s="200">
        <f>'[17]MZ+UE'!G26</f>
        <v>2375000.7799999998</v>
      </c>
      <c r="F41" s="200">
        <f>'[17]MZ+UE'!H26</f>
        <v>1140605.6200000001</v>
      </c>
      <c r="G41" s="200">
        <v>0</v>
      </c>
      <c r="H41" s="200">
        <v>0</v>
      </c>
      <c r="I41" s="200">
        <v>0</v>
      </c>
      <c r="J41" s="200">
        <v>0</v>
      </c>
      <c r="K41" s="200">
        <v>0</v>
      </c>
      <c r="L41" s="191">
        <f>SUM(D41:K41)</f>
        <v>3515606.4</v>
      </c>
    </row>
    <row r="42" spans="1:12" ht="30" customHeight="1" x14ac:dyDescent="0.3">
      <c r="A42" s="189">
        <v>25</v>
      </c>
      <c r="B42" s="407" t="s">
        <v>2944</v>
      </c>
      <c r="C42" s="407"/>
      <c r="D42" s="190">
        <v>0</v>
      </c>
      <c r="E42" s="200">
        <v>0</v>
      </c>
      <c r="F42" s="201">
        <f>'[17]MZ+UE'!F8</f>
        <v>1114041.6200000001</v>
      </c>
      <c r="G42" s="200">
        <v>0</v>
      </c>
      <c r="H42" s="200">
        <v>0</v>
      </c>
      <c r="I42" s="200">
        <v>0</v>
      </c>
      <c r="J42" s="200">
        <v>0</v>
      </c>
      <c r="K42" s="200">
        <v>0</v>
      </c>
      <c r="L42" s="191">
        <f>SUM(D42:K42)</f>
        <v>1114041.6200000001</v>
      </c>
    </row>
    <row r="43" spans="1:12" ht="30" customHeight="1" x14ac:dyDescent="0.3">
      <c r="A43" s="192">
        <v>26</v>
      </c>
      <c r="B43" s="456" t="s">
        <v>2945</v>
      </c>
      <c r="C43" s="456"/>
      <c r="D43" s="190">
        <v>0</v>
      </c>
      <c r="E43" s="200">
        <f>'[17]MZ+UE'!G19</f>
        <v>2375000.7799999998</v>
      </c>
      <c r="F43" s="200">
        <f>('[17]Źródła finansowania '!G5+'[17]Źródła finansowania '!G8)*1000000</f>
        <v>1135291.6200000001</v>
      </c>
      <c r="G43" s="200">
        <v>0</v>
      </c>
      <c r="H43" s="200">
        <v>0</v>
      </c>
      <c r="I43" s="200">
        <v>0</v>
      </c>
      <c r="J43" s="200">
        <v>0</v>
      </c>
      <c r="K43" s="200">
        <v>0</v>
      </c>
      <c r="L43" s="191">
        <f t="shared" ref="L43" si="0">SUM(D43:K43)</f>
        <v>3510292.4</v>
      </c>
    </row>
    <row r="44" spans="1:12" ht="30" customHeight="1" x14ac:dyDescent="0.3">
      <c r="A44" s="189">
        <v>26</v>
      </c>
      <c r="B44" s="407" t="s">
        <v>2946</v>
      </c>
      <c r="C44" s="407"/>
      <c r="D44" s="190">
        <v>0</v>
      </c>
      <c r="E44" s="200">
        <f>'[17]MZ+UE'!G17</f>
        <v>0</v>
      </c>
      <c r="F44" s="200">
        <f>'[17]Źródła finansowania '!G5*1000000</f>
        <v>946935.38</v>
      </c>
      <c r="G44" s="200">
        <v>0</v>
      </c>
      <c r="H44" s="200">
        <v>0</v>
      </c>
      <c r="I44" s="200">
        <v>0</v>
      </c>
      <c r="J44" s="200">
        <v>0</v>
      </c>
      <c r="K44" s="200">
        <v>0</v>
      </c>
      <c r="L44" s="191">
        <f>SUM(D44:K44)</f>
        <v>946935.38</v>
      </c>
    </row>
    <row r="45" spans="1:12" ht="30" customHeight="1" thickBot="1" x14ac:dyDescent="0.35">
      <c r="A45" s="193">
        <v>27</v>
      </c>
      <c r="B45" s="408" t="s">
        <v>2947</v>
      </c>
      <c r="C45" s="408"/>
      <c r="D45" s="194"/>
      <c r="E45" s="202"/>
      <c r="F45" s="202">
        <f>F44/F42</f>
        <v>0.85000000269289755</v>
      </c>
      <c r="G45" s="202"/>
      <c r="H45" s="202"/>
      <c r="I45" s="202"/>
      <c r="J45" s="202"/>
      <c r="K45" s="202"/>
      <c r="L45" s="169">
        <f>L44/L42</f>
        <v>0.85000000269289755</v>
      </c>
    </row>
    <row r="46" spans="1:12" ht="15.75" customHeight="1" thickBot="1" x14ac:dyDescent="0.35">
      <c r="A46" s="449"/>
      <c r="B46" s="449"/>
      <c r="C46" s="449"/>
      <c r="D46" s="449"/>
      <c r="E46" s="449"/>
      <c r="F46" s="449"/>
      <c r="G46" s="449"/>
      <c r="H46" s="449"/>
      <c r="I46" s="449"/>
      <c r="J46" s="449"/>
      <c r="K46" s="449"/>
      <c r="L46" s="449"/>
    </row>
    <row r="47" spans="1:12" ht="30" customHeight="1" x14ac:dyDescent="0.3">
      <c r="A47" s="427">
        <v>28</v>
      </c>
      <c r="B47" s="448" t="s">
        <v>2948</v>
      </c>
      <c r="C47" s="448"/>
      <c r="D47" s="448"/>
      <c r="E47" s="448"/>
      <c r="F47" s="448"/>
      <c r="G47" s="448"/>
      <c r="H47" s="448"/>
      <c r="I47" s="448"/>
      <c r="J47" s="448"/>
      <c r="K47" s="448"/>
      <c r="L47" s="450"/>
    </row>
    <row r="48" spans="1:12" ht="30" customHeight="1" x14ac:dyDescent="0.3">
      <c r="A48" s="428"/>
      <c r="B48" s="409" t="s">
        <v>2949</v>
      </c>
      <c r="C48" s="409"/>
      <c r="D48" s="410" t="s">
        <v>2950</v>
      </c>
      <c r="E48" s="411"/>
      <c r="F48" s="411"/>
      <c r="G48" s="411"/>
      <c r="H48" s="411"/>
      <c r="I48" s="411"/>
      <c r="J48" s="412"/>
      <c r="K48" s="410" t="s">
        <v>2951</v>
      </c>
      <c r="L48" s="413"/>
    </row>
    <row r="49" spans="1:12" ht="76.5" customHeight="1" x14ac:dyDescent="0.3">
      <c r="A49" s="428"/>
      <c r="B49" s="414" t="s">
        <v>3008</v>
      </c>
      <c r="C49" s="414"/>
      <c r="D49" s="415" t="s">
        <v>3009</v>
      </c>
      <c r="E49" s="416"/>
      <c r="F49" s="416"/>
      <c r="G49" s="416"/>
      <c r="H49" s="416"/>
      <c r="I49" s="416"/>
      <c r="J49" s="417"/>
      <c r="K49" s="405">
        <f>'[17]MZ+UE'!C3</f>
        <v>18450</v>
      </c>
      <c r="L49" s="406"/>
    </row>
    <row r="50" spans="1:12" ht="129.75" customHeight="1" x14ac:dyDescent="0.3">
      <c r="A50" s="428"/>
      <c r="B50" s="414" t="s">
        <v>3010</v>
      </c>
      <c r="C50" s="414"/>
      <c r="D50" s="451" t="s">
        <v>3011</v>
      </c>
      <c r="E50" s="452"/>
      <c r="F50" s="452"/>
      <c r="G50" s="452"/>
      <c r="H50" s="452"/>
      <c r="I50" s="452"/>
      <c r="J50" s="453"/>
      <c r="K50" s="405">
        <f>'[17]MZ+UE'!C4</f>
        <v>3447556.4</v>
      </c>
      <c r="L50" s="406"/>
    </row>
    <row r="51" spans="1:12" ht="69.75" customHeight="1" x14ac:dyDescent="0.3">
      <c r="A51" s="428"/>
      <c r="B51" s="414" t="s">
        <v>3012</v>
      </c>
      <c r="C51" s="414"/>
      <c r="D51" s="415" t="s">
        <v>3013</v>
      </c>
      <c r="E51" s="416"/>
      <c r="F51" s="416"/>
      <c r="G51" s="416"/>
      <c r="H51" s="416"/>
      <c r="I51" s="416"/>
      <c r="J51" s="417"/>
      <c r="K51" s="405">
        <f>'[17]MZ+UE'!C5</f>
        <v>5000</v>
      </c>
      <c r="L51" s="406"/>
    </row>
    <row r="52" spans="1:12" ht="76.5" customHeight="1" thickBot="1" x14ac:dyDescent="0.35">
      <c r="A52" s="428"/>
      <c r="B52" s="414" t="s">
        <v>3014</v>
      </c>
      <c r="C52" s="414"/>
      <c r="D52" s="415" t="s">
        <v>3015</v>
      </c>
      <c r="E52" s="416"/>
      <c r="F52" s="416"/>
      <c r="G52" s="416"/>
      <c r="H52" s="416"/>
      <c r="I52" s="416"/>
      <c r="J52" s="417"/>
      <c r="K52" s="405">
        <f>'[17]MZ+UE'!C6+'[17]MZ+UE'!C7</f>
        <v>44600</v>
      </c>
      <c r="L52" s="406"/>
    </row>
    <row r="53" spans="1:12" ht="22.5" customHeight="1" thickBot="1" x14ac:dyDescent="0.35">
      <c r="A53" s="367"/>
      <c r="B53" s="367"/>
      <c r="C53" s="367"/>
      <c r="D53" s="367"/>
      <c r="E53" s="367"/>
      <c r="F53" s="367"/>
      <c r="G53" s="367"/>
      <c r="H53" s="367"/>
      <c r="I53" s="367"/>
      <c r="J53" s="367"/>
      <c r="K53" s="367"/>
      <c r="L53" s="367"/>
    </row>
    <row r="54" spans="1:12" ht="27.75" customHeight="1" x14ac:dyDescent="0.3">
      <c r="A54" s="427">
        <v>29</v>
      </c>
      <c r="B54" s="429" t="s">
        <v>2960</v>
      </c>
      <c r="C54" s="429"/>
      <c r="D54" s="429"/>
      <c r="E54" s="429"/>
      <c r="F54" s="429"/>
      <c r="G54" s="429"/>
      <c r="H54" s="429"/>
      <c r="I54" s="429"/>
      <c r="J54" s="429"/>
      <c r="K54" s="429"/>
      <c r="L54" s="430"/>
    </row>
    <row r="55" spans="1:12" ht="34.5" customHeight="1" x14ac:dyDescent="0.3">
      <c r="A55" s="428"/>
      <c r="B55" s="400" t="s">
        <v>2961</v>
      </c>
      <c r="C55" s="401"/>
      <c r="D55" s="402"/>
      <c r="E55" s="400" t="s">
        <v>2962</v>
      </c>
      <c r="F55" s="402"/>
      <c r="G55" s="400" t="s">
        <v>2963</v>
      </c>
      <c r="H55" s="402"/>
      <c r="I55" s="410" t="s">
        <v>2964</v>
      </c>
      <c r="J55" s="412"/>
      <c r="K55" s="403" t="s">
        <v>2965</v>
      </c>
      <c r="L55" s="404"/>
    </row>
    <row r="56" spans="1:12" ht="27.75" customHeight="1" x14ac:dyDescent="0.3">
      <c r="A56" s="428"/>
      <c r="B56" s="436"/>
      <c r="C56" s="437"/>
      <c r="D56" s="438"/>
      <c r="E56" s="157"/>
      <c r="F56" s="158"/>
      <c r="G56" s="157"/>
      <c r="H56" s="158"/>
      <c r="I56" s="170" t="s">
        <v>2966</v>
      </c>
      <c r="J56" s="171" t="s">
        <v>2967</v>
      </c>
      <c r="K56" s="157"/>
      <c r="L56" s="108"/>
    </row>
    <row r="57" spans="1:12" ht="41.25" customHeight="1" x14ac:dyDescent="0.3">
      <c r="A57" s="428"/>
      <c r="B57" s="423" t="s">
        <v>2968</v>
      </c>
      <c r="C57" s="424"/>
      <c r="D57" s="425"/>
      <c r="E57" s="396" t="s">
        <v>2969</v>
      </c>
      <c r="F57" s="397"/>
      <c r="G57" s="396" t="s">
        <v>2970</v>
      </c>
      <c r="H57" s="397"/>
      <c r="I57" s="172" t="s">
        <v>3016</v>
      </c>
      <c r="J57" s="173" t="s">
        <v>3017</v>
      </c>
      <c r="K57" s="398" t="s">
        <v>3018</v>
      </c>
      <c r="L57" s="399"/>
    </row>
    <row r="58" spans="1:12" ht="30" customHeight="1" x14ac:dyDescent="0.3">
      <c r="A58" s="428"/>
      <c r="B58" s="418" t="s">
        <v>2971</v>
      </c>
      <c r="C58" s="419"/>
      <c r="D58" s="420"/>
      <c r="E58" s="396" t="s">
        <v>2969</v>
      </c>
      <c r="F58" s="397"/>
      <c r="G58" s="396" t="s">
        <v>2970</v>
      </c>
      <c r="H58" s="397"/>
      <c r="I58" s="172">
        <v>0</v>
      </c>
      <c r="J58" s="173">
        <v>200</v>
      </c>
      <c r="K58" s="421" t="s">
        <v>2972</v>
      </c>
      <c r="L58" s="422"/>
    </row>
    <row r="59" spans="1:12" ht="41.25" customHeight="1" x14ac:dyDescent="0.3">
      <c r="A59" s="428"/>
      <c r="B59" s="423" t="s">
        <v>2973</v>
      </c>
      <c r="C59" s="424"/>
      <c r="D59" s="425"/>
      <c r="E59" s="396" t="s">
        <v>2974</v>
      </c>
      <c r="F59" s="397"/>
      <c r="G59" s="396" t="s">
        <v>2975</v>
      </c>
      <c r="H59" s="397"/>
      <c r="I59" s="174">
        <v>0</v>
      </c>
      <c r="J59" s="175">
        <v>1</v>
      </c>
      <c r="K59" s="396">
        <v>31</v>
      </c>
      <c r="L59" s="426"/>
    </row>
    <row r="60" spans="1:12" ht="30" customHeight="1" x14ac:dyDescent="0.3">
      <c r="A60" s="428"/>
      <c r="B60" s="423" t="s">
        <v>3019</v>
      </c>
      <c r="C60" s="424"/>
      <c r="D60" s="425"/>
      <c r="E60" s="396" t="s">
        <v>2974</v>
      </c>
      <c r="F60" s="397"/>
      <c r="G60" s="396" t="s">
        <v>2975</v>
      </c>
      <c r="H60" s="397"/>
      <c r="I60" s="174">
        <v>0</v>
      </c>
      <c r="J60" s="175">
        <v>1</v>
      </c>
      <c r="K60" s="396">
        <v>31</v>
      </c>
      <c r="L60" s="426"/>
    </row>
    <row r="61" spans="1:12" ht="30" customHeight="1" x14ac:dyDescent="0.3">
      <c r="A61" s="428"/>
      <c r="B61" s="423" t="s">
        <v>2977</v>
      </c>
      <c r="C61" s="424"/>
      <c r="D61" s="425"/>
      <c r="E61" s="396" t="s">
        <v>2974</v>
      </c>
      <c r="F61" s="397"/>
      <c r="G61" s="396" t="s">
        <v>2978</v>
      </c>
      <c r="H61" s="397"/>
      <c r="I61" s="176">
        <v>0</v>
      </c>
      <c r="J61" s="195">
        <v>3447556.4</v>
      </c>
      <c r="K61" s="421">
        <v>358000000</v>
      </c>
      <c r="L61" s="422"/>
    </row>
    <row r="62" spans="1:12" ht="27.75" customHeight="1" x14ac:dyDescent="0.3">
      <c r="A62" s="428"/>
      <c r="B62" s="431" t="s">
        <v>2981</v>
      </c>
      <c r="C62" s="432"/>
      <c r="D62" s="433"/>
      <c r="E62" s="434" t="s">
        <v>2969</v>
      </c>
      <c r="F62" s="435"/>
      <c r="G62" s="434" t="s">
        <v>2982</v>
      </c>
      <c r="H62" s="435"/>
      <c r="I62" s="179">
        <v>0</v>
      </c>
      <c r="J62" s="180">
        <v>0</v>
      </c>
      <c r="K62" s="460" t="s">
        <v>2972</v>
      </c>
      <c r="L62" s="461"/>
    </row>
    <row r="63" spans="1:12" ht="27" customHeight="1" x14ac:dyDescent="0.3">
      <c r="A63" s="428"/>
      <c r="B63" s="431" t="s">
        <v>2983</v>
      </c>
      <c r="C63" s="432"/>
      <c r="D63" s="433"/>
      <c r="E63" s="434" t="s">
        <v>2969</v>
      </c>
      <c r="F63" s="435"/>
      <c r="G63" s="434" t="s">
        <v>2982</v>
      </c>
      <c r="H63" s="435"/>
      <c r="I63" s="179">
        <v>0</v>
      </c>
      <c r="J63" s="180">
        <v>0</v>
      </c>
      <c r="K63" s="460" t="s">
        <v>2972</v>
      </c>
      <c r="L63" s="461"/>
    </row>
    <row r="64" spans="1:12" ht="30.75" customHeight="1" thickBot="1" x14ac:dyDescent="0.35">
      <c r="A64" s="428"/>
      <c r="B64" s="462" t="s">
        <v>2984</v>
      </c>
      <c r="C64" s="463"/>
      <c r="D64" s="464"/>
      <c r="E64" s="465" t="s">
        <v>2974</v>
      </c>
      <c r="F64" s="466"/>
      <c r="G64" s="465" t="s">
        <v>2975</v>
      </c>
      <c r="H64" s="466"/>
      <c r="I64" s="181">
        <v>0</v>
      </c>
      <c r="J64" s="182">
        <v>0</v>
      </c>
      <c r="K64" s="460" t="s">
        <v>2972</v>
      </c>
      <c r="L64" s="461"/>
    </row>
    <row r="65" spans="1:12" ht="31.5" customHeight="1" thickBot="1" x14ac:dyDescent="0.35">
      <c r="A65" s="109">
        <v>30</v>
      </c>
      <c r="B65" s="457" t="s">
        <v>1657</v>
      </c>
      <c r="C65" s="457"/>
      <c r="D65" s="458" t="s">
        <v>1658</v>
      </c>
      <c r="E65" s="458"/>
      <c r="F65" s="458"/>
      <c r="G65" s="458"/>
      <c r="H65" s="458"/>
      <c r="I65" s="458"/>
      <c r="J65" s="458"/>
      <c r="K65" s="458"/>
      <c r="L65" s="459"/>
    </row>
    <row r="89" spans="1:1" x14ac:dyDescent="0.3">
      <c r="A89" s="110" t="s">
        <v>1659</v>
      </c>
    </row>
    <row r="90" spans="1:1" x14ac:dyDescent="0.3">
      <c r="A90" s="110" t="s">
        <v>14</v>
      </c>
    </row>
    <row r="91" spans="1:1" x14ac:dyDescent="0.3">
      <c r="A91" s="110" t="s">
        <v>1660</v>
      </c>
    </row>
    <row r="92" spans="1:1" x14ac:dyDescent="0.3">
      <c r="A92" s="110" t="s">
        <v>1661</v>
      </c>
    </row>
    <row r="93" spans="1:1" x14ac:dyDescent="0.3">
      <c r="A93" s="110" t="s">
        <v>1662</v>
      </c>
    </row>
    <row r="94" spans="1:1" x14ac:dyDescent="0.3">
      <c r="A94" s="110" t="s">
        <v>1663</v>
      </c>
    </row>
    <row r="95" spans="1:1" x14ac:dyDescent="0.3">
      <c r="A95" s="110" t="s">
        <v>1664</v>
      </c>
    </row>
    <row r="96" spans="1:1" x14ac:dyDescent="0.3">
      <c r="A96" s="110" t="s">
        <v>1665</v>
      </c>
    </row>
    <row r="97" spans="1:1" x14ac:dyDescent="0.3">
      <c r="A97" s="110" t="s">
        <v>1666</v>
      </c>
    </row>
    <row r="98" spans="1:1" x14ac:dyDescent="0.3">
      <c r="A98" s="110" t="s">
        <v>1667</v>
      </c>
    </row>
    <row r="99" spans="1:1" x14ac:dyDescent="0.3">
      <c r="A99" s="110" t="s">
        <v>1668</v>
      </c>
    </row>
    <row r="100" spans="1:1" x14ac:dyDescent="0.3">
      <c r="A100" s="110" t="s">
        <v>1669</v>
      </c>
    </row>
    <row r="101" spans="1:1" x14ac:dyDescent="0.3">
      <c r="A101" s="110" t="s">
        <v>1670</v>
      </c>
    </row>
    <row r="102" spans="1:1" x14ac:dyDescent="0.3">
      <c r="A102" s="110" t="s">
        <v>1671</v>
      </c>
    </row>
    <row r="103" spans="1:1" x14ac:dyDescent="0.3">
      <c r="A103" s="110" t="s">
        <v>1672</v>
      </c>
    </row>
    <row r="104" spans="1:1" x14ac:dyDescent="0.3">
      <c r="A104" s="110" t="s">
        <v>1673</v>
      </c>
    </row>
    <row r="105" spans="1:1" x14ac:dyDescent="0.3">
      <c r="A105" s="110" t="s">
        <v>1674</v>
      </c>
    </row>
    <row r="106" spans="1:1" x14ac:dyDescent="0.3">
      <c r="A106" s="110" t="s">
        <v>1675</v>
      </c>
    </row>
    <row r="107" spans="1:1" ht="14.4" x14ac:dyDescent="0.3">
      <c r="A107" s="111"/>
    </row>
    <row r="108" spans="1:1" ht="14.4" x14ac:dyDescent="0.3">
      <c r="A108" s="111"/>
    </row>
    <row r="109" spans="1:1" x14ac:dyDescent="0.3">
      <c r="A109" s="112" t="s">
        <v>1652</v>
      </c>
    </row>
    <row r="110" spans="1:1" x14ac:dyDescent="0.3">
      <c r="A110" s="112" t="s">
        <v>1676</v>
      </c>
    </row>
    <row r="111" spans="1:1" x14ac:dyDescent="0.3">
      <c r="A111" s="112" t="s">
        <v>1677</v>
      </c>
    </row>
    <row r="112" spans="1:1" x14ac:dyDescent="0.3">
      <c r="A112" s="112" t="s">
        <v>1678</v>
      </c>
    </row>
    <row r="113" spans="1:1" ht="14.4" x14ac:dyDescent="0.3">
      <c r="A113" s="111"/>
    </row>
    <row r="114" spans="1:1" ht="14.4" x14ac:dyDescent="0.3">
      <c r="A114" s="111"/>
    </row>
    <row r="115" spans="1:1" x14ac:dyDescent="0.3">
      <c r="A115" s="110" t="s">
        <v>1679</v>
      </c>
    </row>
    <row r="116" spans="1:1" x14ac:dyDescent="0.3">
      <c r="A116" s="110" t="s">
        <v>1680</v>
      </c>
    </row>
    <row r="117" spans="1:1" x14ac:dyDescent="0.3">
      <c r="A117" s="110" t="s">
        <v>1681</v>
      </c>
    </row>
    <row r="118" spans="1:1" x14ac:dyDescent="0.3">
      <c r="A118" s="110" t="s">
        <v>1682</v>
      </c>
    </row>
    <row r="119" spans="1:1" x14ac:dyDescent="0.3">
      <c r="A119" s="110" t="s">
        <v>1683</v>
      </c>
    </row>
    <row r="120" spans="1:1" x14ac:dyDescent="0.3">
      <c r="A120" s="110" t="s">
        <v>1684</v>
      </c>
    </row>
    <row r="121" spans="1:1" x14ac:dyDescent="0.3">
      <c r="A121" s="110" t="s">
        <v>1685</v>
      </c>
    </row>
    <row r="122" spans="1:1" x14ac:dyDescent="0.3">
      <c r="A122" s="110" t="s">
        <v>1686</v>
      </c>
    </row>
    <row r="123" spans="1:1" x14ac:dyDescent="0.3">
      <c r="A123" s="110" t="s">
        <v>1687</v>
      </c>
    </row>
    <row r="124" spans="1:1" x14ac:dyDescent="0.3">
      <c r="A124" s="110" t="s">
        <v>1653</v>
      </c>
    </row>
    <row r="125" spans="1:1" x14ac:dyDescent="0.3">
      <c r="A125" s="110" t="s">
        <v>1688</v>
      </c>
    </row>
    <row r="126" spans="1:1" x14ac:dyDescent="0.3">
      <c r="A126" s="110" t="s">
        <v>1689</v>
      </c>
    </row>
    <row r="127" spans="1:1" x14ac:dyDescent="0.3">
      <c r="A127" s="110" t="s">
        <v>1690</v>
      </c>
    </row>
    <row r="128" spans="1:1" x14ac:dyDescent="0.3">
      <c r="A128" s="110" t="s">
        <v>1691</v>
      </c>
    </row>
    <row r="129" spans="1:1" x14ac:dyDescent="0.3">
      <c r="A129" s="110" t="s">
        <v>1692</v>
      </c>
    </row>
    <row r="130" spans="1:1" x14ac:dyDescent="0.3">
      <c r="A130" s="110" t="s">
        <v>1693</v>
      </c>
    </row>
    <row r="131" spans="1:1" x14ac:dyDescent="0.3">
      <c r="A131" s="110" t="s">
        <v>1694</v>
      </c>
    </row>
    <row r="132" spans="1:1" x14ac:dyDescent="0.3">
      <c r="A132" s="110" t="s">
        <v>1695</v>
      </c>
    </row>
    <row r="133" spans="1:1" x14ac:dyDescent="0.3">
      <c r="A133" s="110" t="s">
        <v>1696</v>
      </c>
    </row>
    <row r="134" spans="1:1" x14ac:dyDescent="0.3">
      <c r="A134" s="110" t="s">
        <v>1697</v>
      </c>
    </row>
    <row r="135" spans="1:1" x14ac:dyDescent="0.3">
      <c r="A135" s="110" t="s">
        <v>1698</v>
      </c>
    </row>
    <row r="136" spans="1:1" x14ac:dyDescent="0.3">
      <c r="A136" s="110" t="s">
        <v>1699</v>
      </c>
    </row>
    <row r="137" spans="1:1" x14ac:dyDescent="0.3">
      <c r="A137" s="110" t="s">
        <v>1700</v>
      </c>
    </row>
    <row r="138" spans="1:1" x14ac:dyDescent="0.3">
      <c r="A138" s="110" t="s">
        <v>1701</v>
      </c>
    </row>
    <row r="139" spans="1:1" x14ac:dyDescent="0.3">
      <c r="A139" s="110" t="s">
        <v>1702</v>
      </c>
    </row>
    <row r="140" spans="1:1" x14ac:dyDescent="0.3">
      <c r="A140" s="110" t="s">
        <v>1703</v>
      </c>
    </row>
    <row r="141" spans="1:1" x14ac:dyDescent="0.3">
      <c r="A141" s="110" t="s">
        <v>1704</v>
      </c>
    </row>
    <row r="142" spans="1:1" x14ac:dyDescent="0.3">
      <c r="A142" s="110" t="s">
        <v>1705</v>
      </c>
    </row>
    <row r="143" spans="1:1" x14ac:dyDescent="0.3">
      <c r="A143" s="110" t="s">
        <v>1706</v>
      </c>
    </row>
    <row r="144" spans="1:1" x14ac:dyDescent="0.3">
      <c r="A144" s="110" t="s">
        <v>1707</v>
      </c>
    </row>
    <row r="145" spans="1:1" x14ac:dyDescent="0.3">
      <c r="A145" s="110" t="s">
        <v>1708</v>
      </c>
    </row>
    <row r="146" spans="1:1" x14ac:dyDescent="0.3">
      <c r="A146" s="110" t="s">
        <v>1709</v>
      </c>
    </row>
    <row r="147" spans="1:1" x14ac:dyDescent="0.3">
      <c r="A147" s="110" t="s">
        <v>1710</v>
      </c>
    </row>
    <row r="148" spans="1:1" x14ac:dyDescent="0.3">
      <c r="A148" s="110" t="s">
        <v>1711</v>
      </c>
    </row>
    <row r="149" spans="1:1" x14ac:dyDescent="0.3">
      <c r="A149" s="110" t="s">
        <v>1712</v>
      </c>
    </row>
    <row r="150" spans="1:1" x14ac:dyDescent="0.3">
      <c r="A150" s="110" t="s">
        <v>1713</v>
      </c>
    </row>
    <row r="151" spans="1:1" x14ac:dyDescent="0.3">
      <c r="A151" s="110" t="s">
        <v>1714</v>
      </c>
    </row>
    <row r="152" spans="1:1" ht="14.4" x14ac:dyDescent="0.3">
      <c r="A152" s="111"/>
    </row>
    <row r="153" spans="1:1" ht="14.4" x14ac:dyDescent="0.3">
      <c r="A153" s="111"/>
    </row>
    <row r="154" spans="1:1" x14ac:dyDescent="0.3">
      <c r="A154" s="113" t="s">
        <v>1654</v>
      </c>
    </row>
    <row r="155" spans="1:1" x14ac:dyDescent="0.3">
      <c r="A155" s="113" t="s">
        <v>1715</v>
      </c>
    </row>
    <row r="156" spans="1:1" ht="14.4" x14ac:dyDescent="0.3">
      <c r="A156" s="111"/>
    </row>
    <row r="157" spans="1:1" ht="14.4" x14ac:dyDescent="0.3">
      <c r="A157" s="111"/>
    </row>
    <row r="158" spans="1:1" x14ac:dyDescent="0.3">
      <c r="A158" s="113" t="s">
        <v>1716</v>
      </c>
    </row>
    <row r="159" spans="1:1" x14ac:dyDescent="0.3">
      <c r="A159" s="113" t="s">
        <v>1717</v>
      </c>
    </row>
    <row r="160" spans="1:1" x14ac:dyDescent="0.3">
      <c r="A160" s="113" t="s">
        <v>1655</v>
      </c>
    </row>
    <row r="161" spans="1:1" x14ac:dyDescent="0.3">
      <c r="A161" s="113" t="s">
        <v>1718</v>
      </c>
    </row>
    <row r="162" spans="1:1" ht="14.4" x14ac:dyDescent="0.3">
      <c r="A162" s="111"/>
    </row>
    <row r="163" spans="1:1" ht="14.4" x14ac:dyDescent="0.3">
      <c r="A163" s="111"/>
    </row>
    <row r="164" spans="1:1" x14ac:dyDescent="0.3">
      <c r="A164" s="113" t="s">
        <v>1719</v>
      </c>
    </row>
    <row r="165" spans="1:1" x14ac:dyDescent="0.3">
      <c r="A165" s="113" t="s">
        <v>1720</v>
      </c>
    </row>
    <row r="166" spans="1:1" x14ac:dyDescent="0.3">
      <c r="A166" s="113" t="s">
        <v>1656</v>
      </c>
    </row>
    <row r="167" spans="1:1" x14ac:dyDescent="0.3">
      <c r="A167" s="113" t="s">
        <v>1721</v>
      </c>
    </row>
    <row r="168" spans="1:1" x14ac:dyDescent="0.3">
      <c r="A168" s="113" t="s">
        <v>1722</v>
      </c>
    </row>
    <row r="169" spans="1:1" x14ac:dyDescent="0.3">
      <c r="A169" s="113" t="s">
        <v>1723</v>
      </c>
    </row>
  </sheetData>
  <mergeCells count="143">
    <mergeCell ref="B65:C65"/>
    <mergeCell ref="D65:L65"/>
    <mergeCell ref="G62:H62"/>
    <mergeCell ref="K62:L62"/>
    <mergeCell ref="B63:D63"/>
    <mergeCell ref="E63:F63"/>
    <mergeCell ref="G63:H63"/>
    <mergeCell ref="K63:L63"/>
    <mergeCell ref="B64:D64"/>
    <mergeCell ref="E64:F64"/>
    <mergeCell ref="G64:H64"/>
    <mergeCell ref="K64:L64"/>
    <mergeCell ref="D38:L38"/>
    <mergeCell ref="A39:L39"/>
    <mergeCell ref="A40:C40"/>
    <mergeCell ref="B41:C41"/>
    <mergeCell ref="A46:L46"/>
    <mergeCell ref="A47:A52"/>
    <mergeCell ref="B47:L47"/>
    <mergeCell ref="B50:C50"/>
    <mergeCell ref="D50:J50"/>
    <mergeCell ref="K50:L50"/>
    <mergeCell ref="B51:C51"/>
    <mergeCell ref="D51:J51"/>
    <mergeCell ref="K51:L51"/>
    <mergeCell ref="B52:C52"/>
    <mergeCell ref="D52:J52"/>
    <mergeCell ref="B38:C38"/>
    <mergeCell ref="B42:C42"/>
    <mergeCell ref="B43:C43"/>
    <mergeCell ref="A10:A11"/>
    <mergeCell ref="B10:D11"/>
    <mergeCell ref="F11:H11"/>
    <mergeCell ref="J11:L11"/>
    <mergeCell ref="B15:D15"/>
    <mergeCell ref="E15:L15"/>
    <mergeCell ref="B16:D16"/>
    <mergeCell ref="E16:L16"/>
    <mergeCell ref="B13:D13"/>
    <mergeCell ref="E13:L13"/>
    <mergeCell ref="B14:D14"/>
    <mergeCell ref="E14:L14"/>
    <mergeCell ref="B58:D58"/>
    <mergeCell ref="E58:F58"/>
    <mergeCell ref="G58:H58"/>
    <mergeCell ref="K58:L58"/>
    <mergeCell ref="B59:D59"/>
    <mergeCell ref="E59:F59"/>
    <mergeCell ref="G59:H59"/>
    <mergeCell ref="K59:L59"/>
    <mergeCell ref="A54:A64"/>
    <mergeCell ref="B54:L54"/>
    <mergeCell ref="I55:J55"/>
    <mergeCell ref="B60:D60"/>
    <mergeCell ref="E60:F60"/>
    <mergeCell ref="G60:H60"/>
    <mergeCell ref="K60:L60"/>
    <mergeCell ref="B61:D61"/>
    <mergeCell ref="E61:F61"/>
    <mergeCell ref="G61:H61"/>
    <mergeCell ref="K61:L61"/>
    <mergeCell ref="B62:D62"/>
    <mergeCell ref="E62:F62"/>
    <mergeCell ref="B56:D56"/>
    <mergeCell ref="B57:D57"/>
    <mergeCell ref="E57:F57"/>
    <mergeCell ref="G57:H57"/>
    <mergeCell ref="K57:L57"/>
    <mergeCell ref="B55:D55"/>
    <mergeCell ref="E55:F55"/>
    <mergeCell ref="G55:H55"/>
    <mergeCell ref="K55:L55"/>
    <mergeCell ref="A53:L53"/>
    <mergeCell ref="K52:L52"/>
    <mergeCell ref="B44:C44"/>
    <mergeCell ref="B45:C45"/>
    <mergeCell ref="B48:C48"/>
    <mergeCell ref="D48:J48"/>
    <mergeCell ref="K48:L48"/>
    <mergeCell ref="B49:C49"/>
    <mergeCell ref="D49:J49"/>
    <mergeCell ref="K49:L49"/>
    <mergeCell ref="B33:C33"/>
    <mergeCell ref="D33:L33"/>
    <mergeCell ref="B37:C37"/>
    <mergeCell ref="B32:C32"/>
    <mergeCell ref="B31:C31"/>
    <mergeCell ref="D31:L31"/>
    <mergeCell ref="D32:L32"/>
    <mergeCell ref="B34:C34"/>
    <mergeCell ref="D34:L34"/>
    <mergeCell ref="B35:C35"/>
    <mergeCell ref="D35:L35"/>
    <mergeCell ref="A36:L36"/>
    <mergeCell ref="D37:E37"/>
    <mergeCell ref="F37:G37"/>
    <mergeCell ref="H37:I37"/>
    <mergeCell ref="J37:L37"/>
    <mergeCell ref="B26:C26"/>
    <mergeCell ref="D26:L26"/>
    <mergeCell ref="B28:C28"/>
    <mergeCell ref="D28:L28"/>
    <mergeCell ref="B29:C29"/>
    <mergeCell ref="D29:L29"/>
    <mergeCell ref="B27:C27"/>
    <mergeCell ref="D27:L27"/>
    <mergeCell ref="A30:L30"/>
    <mergeCell ref="B23:C23"/>
    <mergeCell ref="D23:L23"/>
    <mergeCell ref="B24:C24"/>
    <mergeCell ref="D24:L24"/>
    <mergeCell ref="B25:C25"/>
    <mergeCell ref="D25:L25"/>
    <mergeCell ref="A19:L19"/>
    <mergeCell ref="B20:C20"/>
    <mergeCell ref="D20:L20"/>
    <mergeCell ref="B21:C21"/>
    <mergeCell ref="D21:L21"/>
    <mergeCell ref="A22:L22"/>
    <mergeCell ref="B17:D17"/>
    <mergeCell ref="E17:L17"/>
    <mergeCell ref="A18:L18"/>
    <mergeCell ref="A1:L1"/>
    <mergeCell ref="B2:E2"/>
    <mergeCell ref="F2:L2"/>
    <mergeCell ref="A3:L3"/>
    <mergeCell ref="A4:L4"/>
    <mergeCell ref="B5:D5"/>
    <mergeCell ref="E5:L5"/>
    <mergeCell ref="A6:A7"/>
    <mergeCell ref="B6:D7"/>
    <mergeCell ref="E6:L6"/>
    <mergeCell ref="F7:H7"/>
    <mergeCell ref="J7:L7"/>
    <mergeCell ref="B12:D12"/>
    <mergeCell ref="E12:L12"/>
    <mergeCell ref="A8:A9"/>
    <mergeCell ref="B8:D9"/>
    <mergeCell ref="F9:H9"/>
    <mergeCell ref="J9:L9"/>
    <mergeCell ref="E10:L10"/>
    <mergeCell ref="E8:F8"/>
    <mergeCell ref="G8:L8"/>
  </mergeCells>
  <conditionalFormatting sqref="F37:G37">
    <cfRule type="containsText" dxfId="7" priority="4" stopIfTrue="1" operator="containsText" text="wybierz">
      <formula>NOT(ISERROR(SEARCH("wybierz",F37)))</formula>
    </cfRule>
  </conditionalFormatting>
  <conditionalFormatting sqref="D24:D26">
    <cfRule type="containsText" dxfId="6" priority="3" stopIfTrue="1" operator="containsText" text="wybierz">
      <formula>NOT(ISERROR(SEARCH("wybierz",D24)))</formula>
    </cfRule>
  </conditionalFormatting>
  <conditionalFormatting sqref="D27">
    <cfRule type="containsText" dxfId="5" priority="2" stopIfTrue="1" operator="containsText" text="wybierz">
      <formula>NOT(ISERROR(SEARCH("wybierz",D27)))</formula>
    </cfRule>
  </conditionalFormatting>
  <conditionalFormatting sqref="D28">
    <cfRule type="containsText" dxfId="4" priority="1" stopIfTrue="1" operator="containsText" text="wybierz">
      <formula>NOT(ISERROR(SEARCH("wybierz",D28)))</formula>
    </cfRule>
  </conditionalFormatting>
  <dataValidations count="7">
    <dataValidation allowBlank="1" showInputMessage="1" showErrorMessage="1" prompt="zgodnie z właściwym PO" sqref="E13:L15"/>
    <dataValidation type="list" allowBlank="1" showInputMessage="1" showErrorMessage="1" sqref="D20:L20">
      <formula1>$A$114:$A$117</formula1>
    </dataValidation>
    <dataValidation type="list" allowBlank="1" showInputMessage="1" showErrorMessage="1" prompt="wybierz Program z listy" sqref="E12:L12">
      <formula1>$A$94:$A$111</formula1>
    </dataValidation>
    <dataValidation type="list" allowBlank="1" showInputMessage="1" showErrorMessage="1" prompt="wybierz PI z listy" sqref="D25:L25">
      <formula1>$A$169:$A$174</formula1>
    </dataValidation>
    <dataValidation type="list" allowBlank="1" showInputMessage="1" showErrorMessage="1" prompt="wybierz narzędzie PP" sqref="D21:L21">
      <formula1>$A$120:$A$156</formula1>
    </dataValidation>
    <dataValidation type="list" allowBlank="1" showInputMessage="1" showErrorMessage="1" prompt="wybierz fundusz" sqref="D23:L23">
      <formula1>$A$159:$A$160</formula1>
    </dataValidation>
    <dataValidation type="list" allowBlank="1" showInputMessage="1" showErrorMessage="1" prompt="wybierz Cel Tematyczny" sqref="D24:L24">
      <formula1>$A$163:$A$166</formula1>
    </dataValidation>
  </dataValidations>
  <hyperlinks>
    <hyperlink ref="E17:L17" r:id="rId1" display="Agnieszka Chrobak,  ginonko@4wsk.pl"/>
  </hyperlinks>
  <pageMargins left="0.25" right="0.25" top="0.75" bottom="0.75" header="0.3" footer="0.3"/>
  <pageSetup paperSize="9" scale="80" fitToHeight="0" orientation="portrait" horizontalDpi="4294967294" r:id="rId2"/>
  <headerFooter>
    <oddHeader>&amp;CZałącznik 1</oddHeader>
  </headerFooter>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L171"/>
  <sheetViews>
    <sheetView view="pageBreakPreview" zoomScaleNormal="100" zoomScaleSheetLayoutView="100" workbookViewId="0">
      <selection activeCell="E5" sqref="E5:L5"/>
    </sheetView>
  </sheetViews>
  <sheetFormatPr defaultColWidth="9.109375" defaultRowHeight="13.8" outlineLevelRow="1" x14ac:dyDescent="0.3"/>
  <cols>
    <col min="1" max="1" width="5.109375" style="101" customWidth="1"/>
    <col min="2" max="2" width="9.109375" style="101"/>
    <col min="3" max="3" width="18.5546875" style="101" customWidth="1"/>
    <col min="4" max="5" width="9.6640625" style="101" customWidth="1"/>
    <col min="6" max="6" width="12" style="101" customWidth="1"/>
    <col min="7" max="7" width="13.5546875" style="101" customWidth="1"/>
    <col min="8" max="8" width="11.109375" style="101" customWidth="1"/>
    <col min="9" max="11" width="9.6640625" style="101" customWidth="1"/>
    <col min="12" max="12" width="30.109375" style="101" customWidth="1"/>
    <col min="13" max="16384" width="9.109375" style="101"/>
  </cols>
  <sheetData>
    <row r="1" spans="1:12" ht="41.25" customHeight="1" x14ac:dyDescent="0.3">
      <c r="A1" s="323" t="s">
        <v>1650</v>
      </c>
      <c r="B1" s="324"/>
      <c r="C1" s="324"/>
      <c r="D1" s="324"/>
      <c r="E1" s="324"/>
      <c r="F1" s="324"/>
      <c r="G1" s="324"/>
      <c r="H1" s="324"/>
      <c r="I1" s="324"/>
      <c r="J1" s="324"/>
      <c r="K1" s="324"/>
      <c r="L1" s="325"/>
    </row>
    <row r="2" spans="1:12" ht="30" customHeight="1" thickBot="1" x14ac:dyDescent="0.35">
      <c r="A2" s="102">
        <v>1</v>
      </c>
      <c r="B2" s="326" t="s">
        <v>1651</v>
      </c>
      <c r="C2" s="326"/>
      <c r="D2" s="326"/>
      <c r="E2" s="327"/>
      <c r="F2" s="328" t="s">
        <v>1758</v>
      </c>
      <c r="G2" s="328"/>
      <c r="H2" s="328"/>
      <c r="I2" s="328"/>
      <c r="J2" s="328"/>
      <c r="K2" s="328"/>
      <c r="L2" s="329"/>
    </row>
    <row r="3" spans="1:12" ht="15" customHeight="1" thickBot="1" x14ac:dyDescent="0.35">
      <c r="A3" s="319"/>
      <c r="B3" s="320"/>
      <c r="C3" s="320"/>
      <c r="D3" s="320"/>
      <c r="E3" s="320"/>
      <c r="F3" s="320"/>
      <c r="G3" s="320"/>
      <c r="H3" s="320"/>
      <c r="I3" s="320"/>
      <c r="J3" s="320"/>
      <c r="K3" s="320"/>
      <c r="L3" s="330"/>
    </row>
    <row r="4" spans="1:12" ht="26.25" customHeight="1" x14ac:dyDescent="0.3">
      <c r="A4" s="331" t="s">
        <v>0</v>
      </c>
      <c r="B4" s="332"/>
      <c r="C4" s="332"/>
      <c r="D4" s="332"/>
      <c r="E4" s="332"/>
      <c r="F4" s="332"/>
      <c r="G4" s="332"/>
      <c r="H4" s="332"/>
      <c r="I4" s="332"/>
      <c r="J4" s="332"/>
      <c r="K4" s="333"/>
      <c r="L4" s="334"/>
    </row>
    <row r="5" spans="1:12" ht="30" customHeight="1" x14ac:dyDescent="0.3">
      <c r="A5" s="149">
        <v>2</v>
      </c>
      <c r="B5" s="335" t="s">
        <v>2886</v>
      </c>
      <c r="C5" s="335"/>
      <c r="D5" s="335"/>
      <c r="E5" s="336" t="s">
        <v>2887</v>
      </c>
      <c r="F5" s="336"/>
      <c r="G5" s="336"/>
      <c r="H5" s="336"/>
      <c r="I5" s="336"/>
      <c r="J5" s="336"/>
      <c r="K5" s="336"/>
      <c r="L5" s="337"/>
    </row>
    <row r="6" spans="1:12" ht="30" customHeight="1" x14ac:dyDescent="0.3">
      <c r="A6" s="338">
        <v>3</v>
      </c>
      <c r="B6" s="335" t="s">
        <v>2888</v>
      </c>
      <c r="C6" s="335"/>
      <c r="D6" s="335"/>
      <c r="E6" s="336" t="s">
        <v>2889</v>
      </c>
      <c r="F6" s="336"/>
      <c r="G6" s="336"/>
      <c r="H6" s="336"/>
      <c r="I6" s="336"/>
      <c r="J6" s="336"/>
      <c r="K6" s="336"/>
      <c r="L6" s="337"/>
    </row>
    <row r="7" spans="1:12" ht="30" customHeight="1" x14ac:dyDescent="0.3">
      <c r="A7" s="338"/>
      <c r="B7" s="335"/>
      <c r="C7" s="335"/>
      <c r="D7" s="335"/>
      <c r="E7" s="103" t="s">
        <v>2890</v>
      </c>
      <c r="F7" s="339" t="s">
        <v>348</v>
      </c>
      <c r="G7" s="339"/>
      <c r="H7" s="339"/>
      <c r="I7" s="103" t="s">
        <v>2891</v>
      </c>
      <c r="J7" s="348">
        <v>2661</v>
      </c>
      <c r="K7" s="349"/>
      <c r="L7" s="350"/>
    </row>
    <row r="8" spans="1:12" ht="30" customHeight="1" x14ac:dyDescent="0.3">
      <c r="A8" s="346" t="s">
        <v>2892</v>
      </c>
      <c r="B8" s="347" t="s">
        <v>2893</v>
      </c>
      <c r="C8" s="347"/>
      <c r="D8" s="347"/>
      <c r="E8" s="353" t="s">
        <v>2894</v>
      </c>
      <c r="F8" s="353"/>
      <c r="G8" s="339" t="s">
        <v>2895</v>
      </c>
      <c r="H8" s="339"/>
      <c r="I8" s="339"/>
      <c r="J8" s="339"/>
      <c r="K8" s="339"/>
      <c r="L8" s="354"/>
    </row>
    <row r="9" spans="1:12" ht="30" customHeight="1" x14ac:dyDescent="0.3">
      <c r="A9" s="346"/>
      <c r="B9" s="347"/>
      <c r="C9" s="347"/>
      <c r="D9" s="347"/>
      <c r="E9" s="161" t="s">
        <v>2890</v>
      </c>
      <c r="F9" s="339" t="s">
        <v>348</v>
      </c>
      <c r="G9" s="339"/>
      <c r="H9" s="339"/>
      <c r="I9" s="161" t="s">
        <v>2896</v>
      </c>
      <c r="J9" s="348" t="s">
        <v>348</v>
      </c>
      <c r="K9" s="349"/>
      <c r="L9" s="350"/>
    </row>
    <row r="10" spans="1:12" ht="28.5" customHeight="1" x14ac:dyDescent="0.3">
      <c r="A10" s="338">
        <v>4</v>
      </c>
      <c r="B10" s="335" t="s">
        <v>2897</v>
      </c>
      <c r="C10" s="335"/>
      <c r="D10" s="335"/>
      <c r="E10" s="492" t="s">
        <v>2898</v>
      </c>
      <c r="F10" s="493"/>
      <c r="G10" s="493"/>
      <c r="H10" s="493"/>
      <c r="I10" s="493"/>
      <c r="J10" s="493"/>
      <c r="K10" s="493"/>
      <c r="L10" s="494"/>
    </row>
    <row r="11" spans="1:12" ht="33" customHeight="1" x14ac:dyDescent="0.3">
      <c r="A11" s="338"/>
      <c r="B11" s="335"/>
      <c r="C11" s="335"/>
      <c r="D11" s="335"/>
      <c r="E11" s="103" t="s">
        <v>2890</v>
      </c>
      <c r="F11" s="484" t="s">
        <v>2899</v>
      </c>
      <c r="G11" s="485"/>
      <c r="H11" s="485"/>
      <c r="I11" s="103" t="s">
        <v>2891</v>
      </c>
      <c r="J11" s="486" t="s">
        <v>2899</v>
      </c>
      <c r="K11" s="487"/>
      <c r="L11" s="488"/>
    </row>
    <row r="12" spans="1:12" ht="30" customHeight="1" x14ac:dyDescent="0.3">
      <c r="A12" s="149">
        <v>5</v>
      </c>
      <c r="B12" s="335" t="s">
        <v>11</v>
      </c>
      <c r="C12" s="335"/>
      <c r="D12" s="335"/>
      <c r="E12" s="343" t="s">
        <v>14</v>
      </c>
      <c r="F12" s="343"/>
      <c r="G12" s="343"/>
      <c r="H12" s="343"/>
      <c r="I12" s="343"/>
      <c r="J12" s="343"/>
      <c r="K12" s="344"/>
      <c r="L12" s="345"/>
    </row>
    <row r="13" spans="1:12" ht="30" customHeight="1" x14ac:dyDescent="0.3">
      <c r="A13" s="149">
        <v>6</v>
      </c>
      <c r="B13" s="335" t="s">
        <v>2900</v>
      </c>
      <c r="C13" s="335"/>
      <c r="D13" s="335"/>
      <c r="E13" s="441" t="s">
        <v>2901</v>
      </c>
      <c r="F13" s="441"/>
      <c r="G13" s="441"/>
      <c r="H13" s="441"/>
      <c r="I13" s="441"/>
      <c r="J13" s="441"/>
      <c r="K13" s="441"/>
      <c r="L13" s="442"/>
    </row>
    <row r="14" spans="1:12" ht="54.75" customHeight="1" x14ac:dyDescent="0.3">
      <c r="A14" s="149">
        <v>7</v>
      </c>
      <c r="B14" s="335" t="s">
        <v>2902</v>
      </c>
      <c r="C14" s="335"/>
      <c r="D14" s="335"/>
      <c r="E14" s="443" t="s">
        <v>2903</v>
      </c>
      <c r="F14" s="443"/>
      <c r="G14" s="443"/>
      <c r="H14" s="443"/>
      <c r="I14" s="443"/>
      <c r="J14" s="443"/>
      <c r="K14" s="443"/>
      <c r="L14" s="444"/>
    </row>
    <row r="15" spans="1:12" ht="15" customHeight="1" x14ac:dyDescent="0.3">
      <c r="A15" s="149">
        <v>8</v>
      </c>
      <c r="B15" s="335" t="s">
        <v>2904</v>
      </c>
      <c r="C15" s="335"/>
      <c r="D15" s="335"/>
      <c r="E15" s="489" t="s">
        <v>2905</v>
      </c>
      <c r="F15" s="489"/>
      <c r="G15" s="489"/>
      <c r="H15" s="489"/>
      <c r="I15" s="489"/>
      <c r="J15" s="489"/>
      <c r="K15" s="489"/>
      <c r="L15" s="490"/>
    </row>
    <row r="16" spans="1:12" ht="37.5" customHeight="1" x14ac:dyDescent="0.3">
      <c r="A16" s="149">
        <v>9</v>
      </c>
      <c r="B16" s="335" t="s">
        <v>2</v>
      </c>
      <c r="C16" s="335"/>
      <c r="D16" s="335"/>
      <c r="E16" s="318" t="s">
        <v>2906</v>
      </c>
      <c r="F16" s="318"/>
      <c r="G16" s="318"/>
      <c r="H16" s="318"/>
      <c r="I16" s="318"/>
      <c r="J16" s="318"/>
      <c r="K16" s="318"/>
      <c r="L16" s="491"/>
    </row>
    <row r="17" spans="1:12" ht="41.25" customHeight="1" thickBot="1" x14ac:dyDescent="0.35">
      <c r="A17" s="162" t="s">
        <v>2907</v>
      </c>
      <c r="B17" s="316" t="s">
        <v>2908</v>
      </c>
      <c r="C17" s="316"/>
      <c r="D17" s="316"/>
      <c r="E17" s="318" t="s">
        <v>2987</v>
      </c>
      <c r="F17" s="318"/>
      <c r="G17" s="318"/>
      <c r="H17" s="318"/>
      <c r="I17" s="318"/>
      <c r="J17" s="318"/>
      <c r="K17" s="318"/>
      <c r="L17" s="491"/>
    </row>
    <row r="18" spans="1:12" ht="40.5" customHeight="1" thickBot="1" x14ac:dyDescent="0.35">
      <c r="A18" s="319"/>
      <c r="B18" s="320"/>
      <c r="C18" s="320"/>
      <c r="D18" s="320"/>
      <c r="E18" s="320"/>
      <c r="F18" s="320"/>
      <c r="G18" s="320"/>
      <c r="H18" s="320"/>
      <c r="I18" s="320"/>
      <c r="J18" s="320"/>
      <c r="K18" s="320"/>
      <c r="L18" s="330"/>
    </row>
    <row r="19" spans="1:12" ht="15" customHeight="1" x14ac:dyDescent="0.3">
      <c r="A19" s="331" t="s">
        <v>2909</v>
      </c>
      <c r="B19" s="332"/>
      <c r="C19" s="332"/>
      <c r="D19" s="332"/>
      <c r="E19" s="332"/>
      <c r="F19" s="332"/>
      <c r="G19" s="332"/>
      <c r="H19" s="332"/>
      <c r="I19" s="332"/>
      <c r="J19" s="332"/>
      <c r="K19" s="332"/>
      <c r="L19" s="361"/>
    </row>
    <row r="20" spans="1:12" ht="30" customHeight="1" x14ac:dyDescent="0.3">
      <c r="A20" s="149">
        <v>10</v>
      </c>
      <c r="B20" s="358" t="s">
        <v>2910</v>
      </c>
      <c r="C20" s="358"/>
      <c r="D20" s="362" t="s">
        <v>1652</v>
      </c>
      <c r="E20" s="362"/>
      <c r="F20" s="362"/>
      <c r="G20" s="362"/>
      <c r="H20" s="362"/>
      <c r="I20" s="362"/>
      <c r="J20" s="362"/>
      <c r="K20" s="362"/>
      <c r="L20" s="363"/>
    </row>
    <row r="21" spans="1:12" ht="30" customHeight="1" thickBot="1" x14ac:dyDescent="0.35">
      <c r="A21" s="152">
        <v>11</v>
      </c>
      <c r="B21" s="364" t="s">
        <v>2911</v>
      </c>
      <c r="C21" s="364"/>
      <c r="D21" s="365" t="s">
        <v>1684</v>
      </c>
      <c r="E21" s="365"/>
      <c r="F21" s="365"/>
      <c r="G21" s="365"/>
      <c r="H21" s="365"/>
      <c r="I21" s="365"/>
      <c r="J21" s="365"/>
      <c r="K21" s="365"/>
      <c r="L21" s="366"/>
    </row>
    <row r="22" spans="1:12" ht="41.25" customHeight="1" thickBot="1" x14ac:dyDescent="0.35">
      <c r="A22" s="367"/>
      <c r="B22" s="367"/>
      <c r="C22" s="367"/>
      <c r="D22" s="367"/>
      <c r="E22" s="367"/>
      <c r="F22" s="367"/>
      <c r="G22" s="367"/>
      <c r="H22" s="367"/>
      <c r="I22" s="367"/>
      <c r="J22" s="367"/>
      <c r="K22" s="367"/>
      <c r="L22" s="367"/>
    </row>
    <row r="23" spans="1:12" ht="29.25" customHeight="1" x14ac:dyDescent="0.3">
      <c r="A23" s="150">
        <v>12</v>
      </c>
      <c r="B23" s="355" t="s">
        <v>2912</v>
      </c>
      <c r="C23" s="355"/>
      <c r="D23" s="356" t="s">
        <v>1654</v>
      </c>
      <c r="E23" s="356"/>
      <c r="F23" s="356"/>
      <c r="G23" s="356"/>
      <c r="H23" s="356"/>
      <c r="I23" s="356"/>
      <c r="J23" s="356"/>
      <c r="K23" s="356"/>
      <c r="L23" s="357"/>
    </row>
    <row r="24" spans="1:12" ht="43.5" customHeight="1" x14ac:dyDescent="0.3">
      <c r="A24" s="151">
        <v>13</v>
      </c>
      <c r="B24" s="358" t="s">
        <v>2913</v>
      </c>
      <c r="C24" s="358"/>
      <c r="D24" s="359" t="s">
        <v>1655</v>
      </c>
      <c r="E24" s="359"/>
      <c r="F24" s="359"/>
      <c r="G24" s="359"/>
      <c r="H24" s="359"/>
      <c r="I24" s="359"/>
      <c r="J24" s="359"/>
      <c r="K24" s="359"/>
      <c r="L24" s="360"/>
    </row>
    <row r="25" spans="1:12" ht="62.25" customHeight="1" x14ac:dyDescent="0.3">
      <c r="A25" s="151">
        <v>14</v>
      </c>
      <c r="B25" s="358" t="s">
        <v>2914</v>
      </c>
      <c r="C25" s="358"/>
      <c r="D25" s="359" t="s">
        <v>1656</v>
      </c>
      <c r="E25" s="359"/>
      <c r="F25" s="359"/>
      <c r="G25" s="359"/>
      <c r="H25" s="359"/>
      <c r="I25" s="359"/>
      <c r="J25" s="359"/>
      <c r="K25" s="359"/>
      <c r="L25" s="360"/>
    </row>
    <row r="26" spans="1:12" ht="68.25" customHeight="1" x14ac:dyDescent="0.3">
      <c r="A26" s="151">
        <v>15</v>
      </c>
      <c r="B26" s="495" t="s">
        <v>2915</v>
      </c>
      <c r="C26" s="495"/>
      <c r="D26" s="496" t="s">
        <v>2916</v>
      </c>
      <c r="E26" s="496"/>
      <c r="F26" s="496"/>
      <c r="G26" s="496"/>
      <c r="H26" s="496"/>
      <c r="I26" s="496"/>
      <c r="J26" s="496"/>
      <c r="K26" s="496"/>
      <c r="L26" s="497"/>
    </row>
    <row r="27" spans="1:12" ht="93.75" customHeight="1" x14ac:dyDescent="0.3">
      <c r="A27" s="151">
        <v>16</v>
      </c>
      <c r="B27" s="358" t="s">
        <v>2917</v>
      </c>
      <c r="C27" s="358"/>
      <c r="D27" s="359" t="s">
        <v>2918</v>
      </c>
      <c r="E27" s="359"/>
      <c r="F27" s="359"/>
      <c r="G27" s="359"/>
      <c r="H27" s="359"/>
      <c r="I27" s="359"/>
      <c r="J27" s="359"/>
      <c r="K27" s="359"/>
      <c r="L27" s="360"/>
    </row>
    <row r="28" spans="1:12" ht="194.25" customHeight="1" x14ac:dyDescent="0.3">
      <c r="A28" s="151">
        <v>17</v>
      </c>
      <c r="B28" s="370" t="s">
        <v>2919</v>
      </c>
      <c r="C28" s="371"/>
      <c r="D28" s="496" t="s">
        <v>2920</v>
      </c>
      <c r="E28" s="496"/>
      <c r="F28" s="496"/>
      <c r="G28" s="496"/>
      <c r="H28" s="496"/>
      <c r="I28" s="496"/>
      <c r="J28" s="496"/>
      <c r="K28" s="496"/>
      <c r="L28" s="497"/>
    </row>
    <row r="29" spans="1:12" ht="115.5" customHeight="1" thickBot="1" x14ac:dyDescent="0.35">
      <c r="A29" s="152">
        <v>18</v>
      </c>
      <c r="B29" s="372" t="s">
        <v>2921</v>
      </c>
      <c r="C29" s="372"/>
      <c r="D29" s="498" t="s">
        <v>2985</v>
      </c>
      <c r="E29" s="498"/>
      <c r="F29" s="498"/>
      <c r="G29" s="498"/>
      <c r="H29" s="498"/>
      <c r="I29" s="498"/>
      <c r="J29" s="498"/>
      <c r="K29" s="498"/>
      <c r="L29" s="499"/>
    </row>
    <row r="30" spans="1:12" ht="34.5" customHeight="1" thickBot="1" x14ac:dyDescent="0.35">
      <c r="A30" s="367"/>
      <c r="B30" s="367"/>
      <c r="C30" s="367"/>
      <c r="D30" s="367"/>
      <c r="E30" s="367"/>
      <c r="F30" s="367"/>
      <c r="G30" s="367"/>
      <c r="H30" s="367"/>
      <c r="I30" s="367"/>
      <c r="J30" s="367"/>
      <c r="K30" s="367"/>
      <c r="L30" s="367"/>
    </row>
    <row r="31" spans="1:12" x14ac:dyDescent="0.3">
      <c r="A31" s="150">
        <v>19</v>
      </c>
      <c r="B31" s="381" t="s">
        <v>2922</v>
      </c>
      <c r="C31" s="381"/>
      <c r="D31" s="382" t="s">
        <v>2923</v>
      </c>
      <c r="E31" s="382"/>
      <c r="F31" s="382"/>
      <c r="G31" s="382"/>
      <c r="H31" s="382"/>
      <c r="I31" s="382"/>
      <c r="J31" s="382"/>
      <c r="K31" s="382"/>
      <c r="L31" s="383"/>
    </row>
    <row r="32" spans="1:12" ht="66.75" customHeight="1" x14ac:dyDescent="0.3">
      <c r="A32" s="151">
        <v>20</v>
      </c>
      <c r="B32" s="380" t="s">
        <v>2924</v>
      </c>
      <c r="C32" s="380"/>
      <c r="D32" s="377" t="s">
        <v>2925</v>
      </c>
      <c r="E32" s="377"/>
      <c r="F32" s="377"/>
      <c r="G32" s="377"/>
      <c r="H32" s="377"/>
      <c r="I32" s="377"/>
      <c r="J32" s="377"/>
      <c r="K32" s="377"/>
      <c r="L32" s="378"/>
    </row>
    <row r="33" spans="1:12" ht="203.25" customHeight="1" x14ac:dyDescent="0.3">
      <c r="A33" s="151">
        <v>21</v>
      </c>
      <c r="B33" s="358" t="s">
        <v>2926</v>
      </c>
      <c r="C33" s="358"/>
      <c r="D33" s="500" t="s">
        <v>2927</v>
      </c>
      <c r="E33" s="500"/>
      <c r="F33" s="500"/>
      <c r="G33" s="500"/>
      <c r="H33" s="500"/>
      <c r="I33" s="500"/>
      <c r="J33" s="500"/>
      <c r="K33" s="500"/>
      <c r="L33" s="501"/>
    </row>
    <row r="34" spans="1:12" ht="87" customHeight="1" x14ac:dyDescent="0.3">
      <c r="A34" s="163" t="s">
        <v>2928</v>
      </c>
      <c r="B34" s="353" t="s">
        <v>2929</v>
      </c>
      <c r="C34" s="353"/>
      <c r="D34" s="362" t="s">
        <v>2930</v>
      </c>
      <c r="E34" s="362"/>
      <c r="F34" s="362"/>
      <c r="G34" s="362"/>
      <c r="H34" s="362"/>
      <c r="I34" s="362"/>
      <c r="J34" s="362"/>
      <c r="K34" s="362"/>
      <c r="L34" s="363"/>
    </row>
    <row r="35" spans="1:12" ht="89.25" customHeight="1" thickBot="1" x14ac:dyDescent="0.35">
      <c r="A35" s="164" t="s">
        <v>2931</v>
      </c>
      <c r="B35" s="502" t="s">
        <v>2932</v>
      </c>
      <c r="C35" s="502"/>
      <c r="D35" s="365" t="s">
        <v>2986</v>
      </c>
      <c r="E35" s="365"/>
      <c r="F35" s="365"/>
      <c r="G35" s="365"/>
      <c r="H35" s="365"/>
      <c r="I35" s="365"/>
      <c r="J35" s="365"/>
      <c r="K35" s="365"/>
      <c r="L35" s="366"/>
    </row>
    <row r="36" spans="1:12" ht="33" customHeight="1" thickBot="1" x14ac:dyDescent="0.35">
      <c r="A36" s="367"/>
      <c r="B36" s="367"/>
      <c r="C36" s="367"/>
      <c r="D36" s="367"/>
      <c r="E36" s="367"/>
      <c r="F36" s="367"/>
      <c r="G36" s="367"/>
      <c r="H36" s="367"/>
      <c r="I36" s="367"/>
      <c r="J36" s="367"/>
      <c r="K36" s="367"/>
      <c r="L36" s="367"/>
    </row>
    <row r="37" spans="1:12" ht="45" customHeight="1" x14ac:dyDescent="0.3">
      <c r="A37" s="104">
        <v>22</v>
      </c>
      <c r="B37" s="379" t="s">
        <v>2933</v>
      </c>
      <c r="C37" s="379"/>
      <c r="D37" s="388" t="s">
        <v>2934</v>
      </c>
      <c r="E37" s="388"/>
      <c r="F37" s="503" t="s">
        <v>2935</v>
      </c>
      <c r="G37" s="390"/>
      <c r="H37" s="391" t="s">
        <v>2936</v>
      </c>
      <c r="I37" s="392"/>
      <c r="J37" s="504" t="s">
        <v>2937</v>
      </c>
      <c r="K37" s="394"/>
      <c r="L37" s="395"/>
    </row>
    <row r="38" spans="1:12" ht="45" customHeight="1" thickBot="1" x14ac:dyDescent="0.35">
      <c r="A38" s="152">
        <v>23</v>
      </c>
      <c r="B38" s="454" t="s">
        <v>2938</v>
      </c>
      <c r="C38" s="455"/>
      <c r="D38" s="474" t="s">
        <v>2939</v>
      </c>
      <c r="E38" s="475"/>
      <c r="F38" s="475"/>
      <c r="G38" s="475"/>
      <c r="H38" s="475"/>
      <c r="I38" s="475"/>
      <c r="J38" s="475"/>
      <c r="K38" s="475"/>
      <c r="L38" s="476"/>
    </row>
    <row r="39" spans="1:12" ht="45" customHeight="1" thickBot="1" x14ac:dyDescent="0.35">
      <c r="A39" s="367"/>
      <c r="B39" s="367"/>
      <c r="C39" s="367"/>
      <c r="D39" s="367"/>
      <c r="E39" s="367"/>
      <c r="F39" s="367"/>
      <c r="G39" s="367"/>
      <c r="H39" s="367"/>
      <c r="I39" s="367"/>
      <c r="J39" s="367"/>
      <c r="K39" s="367"/>
      <c r="L39" s="367"/>
    </row>
    <row r="40" spans="1:12" ht="27.6" x14ac:dyDescent="0.3">
      <c r="A40" s="447" t="s">
        <v>2940</v>
      </c>
      <c r="B40" s="448"/>
      <c r="C40" s="448"/>
      <c r="D40" s="105" t="s">
        <v>2941</v>
      </c>
      <c r="E40" s="105">
        <v>2017</v>
      </c>
      <c r="F40" s="105">
        <v>2018</v>
      </c>
      <c r="G40" s="105">
        <v>2019</v>
      </c>
      <c r="H40" s="105">
        <v>2020</v>
      </c>
      <c r="I40" s="105">
        <v>2021</v>
      </c>
      <c r="J40" s="105">
        <v>2022</v>
      </c>
      <c r="K40" s="105">
        <v>2023</v>
      </c>
      <c r="L40" s="106" t="s">
        <v>2942</v>
      </c>
    </row>
    <row r="41" spans="1:12" ht="30" customHeight="1" x14ac:dyDescent="0.3">
      <c r="A41" s="151">
        <v>24</v>
      </c>
      <c r="B41" s="380" t="s">
        <v>2943</v>
      </c>
      <c r="C41" s="380"/>
      <c r="D41" s="129"/>
      <c r="E41" s="165"/>
      <c r="F41" s="166">
        <v>696329.31</v>
      </c>
      <c r="G41" s="166">
        <v>1372475.16</v>
      </c>
      <c r="H41" s="166">
        <v>4532195.53</v>
      </c>
      <c r="I41" s="107"/>
      <c r="J41" s="129"/>
      <c r="K41" s="129"/>
      <c r="L41" s="167">
        <v>6601000</v>
      </c>
    </row>
    <row r="42" spans="1:12" ht="30" customHeight="1" x14ac:dyDescent="0.3">
      <c r="A42" s="151">
        <v>25</v>
      </c>
      <c r="B42" s="380" t="s">
        <v>2944</v>
      </c>
      <c r="C42" s="380"/>
      <c r="D42" s="129"/>
      <c r="E42" s="129"/>
      <c r="F42" s="166">
        <v>696329.31</v>
      </c>
      <c r="G42" s="166">
        <v>1372475.16</v>
      </c>
      <c r="H42" s="166">
        <v>4532195.53</v>
      </c>
      <c r="I42" s="129"/>
      <c r="J42" s="129"/>
      <c r="K42" s="129"/>
      <c r="L42" s="167">
        <v>6601000</v>
      </c>
    </row>
    <row r="43" spans="1:12" ht="30" customHeight="1" x14ac:dyDescent="0.3">
      <c r="A43" s="151">
        <v>26</v>
      </c>
      <c r="B43" s="483" t="s">
        <v>2945</v>
      </c>
      <c r="C43" s="483"/>
      <c r="D43" s="129"/>
      <c r="E43" s="129"/>
      <c r="F43" s="166">
        <v>696329.31</v>
      </c>
      <c r="G43" s="166">
        <v>1372475.16</v>
      </c>
      <c r="H43" s="166">
        <v>4532195.53</v>
      </c>
      <c r="I43" s="129"/>
      <c r="J43" s="129"/>
      <c r="K43" s="129"/>
      <c r="L43" s="167">
        <v>6601000</v>
      </c>
    </row>
    <row r="44" spans="1:12" ht="30" customHeight="1" x14ac:dyDescent="0.3">
      <c r="A44" s="151">
        <v>27</v>
      </c>
      <c r="B44" s="380" t="s">
        <v>2946</v>
      </c>
      <c r="C44" s="380"/>
      <c r="D44" s="129"/>
      <c r="E44" s="107"/>
      <c r="F44" s="166">
        <f>F43*0.85</f>
        <v>591879.91350000002</v>
      </c>
      <c r="G44" s="166">
        <f>G43*0.85</f>
        <v>1166603.8859999999</v>
      </c>
      <c r="H44" s="166">
        <f>H43*0.85</f>
        <v>3852366.2005000003</v>
      </c>
      <c r="I44" s="129"/>
      <c r="J44" s="129"/>
      <c r="K44" s="129"/>
      <c r="L44" s="167">
        <f>L43*0.85</f>
        <v>5610850</v>
      </c>
    </row>
    <row r="45" spans="1:12" ht="30" customHeight="1" thickBot="1" x14ac:dyDescent="0.35">
      <c r="A45" s="151">
        <v>28</v>
      </c>
      <c r="B45" s="372" t="s">
        <v>2947</v>
      </c>
      <c r="C45" s="372"/>
      <c r="D45" s="168"/>
      <c r="E45" s="168"/>
      <c r="F45" s="168">
        <v>0.85</v>
      </c>
      <c r="G45" s="168">
        <v>0.85</v>
      </c>
      <c r="H45" s="168">
        <f t="shared" ref="H45" si="0">H44/H42</f>
        <v>0.85</v>
      </c>
      <c r="I45" s="168"/>
      <c r="J45" s="168"/>
      <c r="K45" s="168"/>
      <c r="L45" s="169">
        <f>L44/L42</f>
        <v>0.85</v>
      </c>
    </row>
    <row r="46" spans="1:12" ht="30" customHeight="1" thickBot="1" x14ac:dyDescent="0.35">
      <c r="A46" s="449"/>
      <c r="B46" s="449"/>
      <c r="C46" s="449"/>
      <c r="D46" s="449"/>
      <c r="E46" s="449"/>
      <c r="F46" s="449"/>
      <c r="G46" s="449"/>
      <c r="H46" s="449"/>
      <c r="I46" s="449"/>
      <c r="J46" s="449"/>
      <c r="K46" s="449"/>
      <c r="L46" s="449"/>
    </row>
    <row r="47" spans="1:12" ht="33.75" customHeight="1" x14ac:dyDescent="0.3">
      <c r="A47" s="427">
        <v>29</v>
      </c>
      <c r="B47" s="448" t="s">
        <v>2948</v>
      </c>
      <c r="C47" s="448"/>
      <c r="D47" s="448"/>
      <c r="E47" s="448"/>
      <c r="F47" s="448"/>
      <c r="G47" s="448"/>
      <c r="H47" s="448"/>
      <c r="I47" s="448"/>
      <c r="J47" s="448"/>
      <c r="K47" s="448"/>
      <c r="L47" s="450"/>
    </row>
    <row r="48" spans="1:12" ht="52.5" customHeight="1" x14ac:dyDescent="0.3">
      <c r="A48" s="428"/>
      <c r="B48" s="409" t="s">
        <v>2949</v>
      </c>
      <c r="C48" s="409"/>
      <c r="D48" s="410" t="s">
        <v>2950</v>
      </c>
      <c r="E48" s="411"/>
      <c r="F48" s="411"/>
      <c r="G48" s="411"/>
      <c r="H48" s="411"/>
      <c r="I48" s="411"/>
      <c r="J48" s="412"/>
      <c r="K48" s="410" t="s">
        <v>2951</v>
      </c>
      <c r="L48" s="413"/>
    </row>
    <row r="49" spans="1:12" ht="15" customHeight="1" x14ac:dyDescent="0.3">
      <c r="A49" s="428"/>
      <c r="B49" s="477" t="s">
        <v>2952</v>
      </c>
      <c r="C49" s="477"/>
      <c r="D49" s="478" t="s">
        <v>2953</v>
      </c>
      <c r="E49" s="479"/>
      <c r="F49" s="479"/>
      <c r="G49" s="479"/>
      <c r="H49" s="479"/>
      <c r="I49" s="479"/>
      <c r="J49" s="480"/>
      <c r="K49" s="481">
        <v>5000</v>
      </c>
      <c r="L49" s="482"/>
    </row>
    <row r="50" spans="1:12" ht="30" customHeight="1" x14ac:dyDescent="0.3">
      <c r="A50" s="428"/>
      <c r="B50" s="477" t="s">
        <v>2954</v>
      </c>
      <c r="C50" s="477"/>
      <c r="D50" s="478" t="s">
        <v>2955</v>
      </c>
      <c r="E50" s="479"/>
      <c r="F50" s="479"/>
      <c r="G50" s="479"/>
      <c r="H50" s="479"/>
      <c r="I50" s="479"/>
      <c r="J50" s="480"/>
      <c r="K50" s="481">
        <v>55000</v>
      </c>
      <c r="L50" s="482"/>
    </row>
    <row r="51" spans="1:12" ht="42.75" customHeight="1" x14ac:dyDescent="0.3">
      <c r="A51" s="428"/>
      <c r="B51" s="414" t="s">
        <v>2956</v>
      </c>
      <c r="C51" s="414"/>
      <c r="D51" s="478" t="s">
        <v>2957</v>
      </c>
      <c r="E51" s="479"/>
      <c r="F51" s="479"/>
      <c r="G51" s="479"/>
      <c r="H51" s="479"/>
      <c r="I51" s="479"/>
      <c r="J51" s="480"/>
      <c r="K51" s="481">
        <v>2050000</v>
      </c>
      <c r="L51" s="482"/>
    </row>
    <row r="52" spans="1:12" ht="42.75" customHeight="1" outlineLevel="1" thickBot="1" x14ac:dyDescent="0.35">
      <c r="A52" s="428"/>
      <c r="B52" s="414" t="s">
        <v>2958</v>
      </c>
      <c r="C52" s="414"/>
      <c r="D52" s="478" t="s">
        <v>2959</v>
      </c>
      <c r="E52" s="479"/>
      <c r="F52" s="479"/>
      <c r="G52" s="479"/>
      <c r="H52" s="479"/>
      <c r="I52" s="479"/>
      <c r="J52" s="480"/>
      <c r="K52" s="481">
        <v>4491000</v>
      </c>
      <c r="L52" s="482"/>
    </row>
    <row r="53" spans="1:12" ht="27" customHeight="1" thickBot="1" x14ac:dyDescent="0.35">
      <c r="A53" s="468"/>
      <c r="B53" s="367"/>
      <c r="C53" s="367"/>
      <c r="D53" s="367"/>
      <c r="E53" s="367"/>
      <c r="F53" s="367"/>
      <c r="G53" s="367"/>
      <c r="H53" s="367"/>
      <c r="I53" s="367"/>
      <c r="J53" s="367"/>
      <c r="K53" s="367"/>
      <c r="L53" s="367"/>
    </row>
    <row r="54" spans="1:12" ht="36" customHeight="1" x14ac:dyDescent="0.3">
      <c r="A54" s="427">
        <v>30</v>
      </c>
      <c r="B54" s="429" t="s">
        <v>2960</v>
      </c>
      <c r="C54" s="429"/>
      <c r="D54" s="429"/>
      <c r="E54" s="429"/>
      <c r="F54" s="429"/>
      <c r="G54" s="429"/>
      <c r="H54" s="429"/>
      <c r="I54" s="429"/>
      <c r="J54" s="429"/>
      <c r="K54" s="429"/>
      <c r="L54" s="430"/>
    </row>
    <row r="55" spans="1:12" ht="58.5" customHeight="1" x14ac:dyDescent="0.3">
      <c r="A55" s="428"/>
      <c r="B55" s="400" t="s">
        <v>2961</v>
      </c>
      <c r="C55" s="401"/>
      <c r="D55" s="402"/>
      <c r="E55" s="400" t="s">
        <v>2962</v>
      </c>
      <c r="F55" s="402"/>
      <c r="G55" s="400" t="s">
        <v>2963</v>
      </c>
      <c r="H55" s="402"/>
      <c r="I55" s="410" t="s">
        <v>2964</v>
      </c>
      <c r="J55" s="412"/>
      <c r="K55" s="403" t="s">
        <v>2965</v>
      </c>
      <c r="L55" s="404"/>
    </row>
    <row r="56" spans="1:12" ht="27.75" customHeight="1" x14ac:dyDescent="0.3">
      <c r="A56" s="428"/>
      <c r="B56" s="436"/>
      <c r="C56" s="437"/>
      <c r="D56" s="438"/>
      <c r="E56" s="153"/>
      <c r="F56" s="154"/>
      <c r="G56" s="153"/>
      <c r="H56" s="154"/>
      <c r="I56" s="170" t="s">
        <v>2966</v>
      </c>
      <c r="J56" s="171" t="s">
        <v>2967</v>
      </c>
      <c r="K56" s="153"/>
      <c r="L56" s="108"/>
    </row>
    <row r="57" spans="1:12" ht="27.75" customHeight="1" x14ac:dyDescent="0.3">
      <c r="A57" s="428"/>
      <c r="B57" s="423" t="s">
        <v>2968</v>
      </c>
      <c r="C57" s="424"/>
      <c r="D57" s="425"/>
      <c r="E57" s="396" t="s">
        <v>2969</v>
      </c>
      <c r="F57" s="397"/>
      <c r="G57" s="396" t="s">
        <v>2970</v>
      </c>
      <c r="H57" s="397"/>
      <c r="I57" s="172">
        <v>0</v>
      </c>
      <c r="J57" s="173">
        <v>20000</v>
      </c>
      <c r="K57" s="421">
        <v>1090529</v>
      </c>
      <c r="L57" s="422"/>
    </row>
    <row r="58" spans="1:12" ht="27.75" customHeight="1" x14ac:dyDescent="0.3">
      <c r="A58" s="428"/>
      <c r="B58" s="418" t="s">
        <v>2971</v>
      </c>
      <c r="C58" s="419"/>
      <c r="D58" s="420"/>
      <c r="E58" s="396" t="s">
        <v>2969</v>
      </c>
      <c r="F58" s="397"/>
      <c r="G58" s="396" t="s">
        <v>2970</v>
      </c>
      <c r="H58" s="397"/>
      <c r="I58" s="172">
        <v>0</v>
      </c>
      <c r="J58" s="173">
        <v>1000</v>
      </c>
      <c r="K58" s="421" t="s">
        <v>2972</v>
      </c>
      <c r="L58" s="422"/>
    </row>
    <row r="59" spans="1:12" ht="41.25" customHeight="1" x14ac:dyDescent="0.3">
      <c r="A59" s="428"/>
      <c r="B59" s="423" t="s">
        <v>2973</v>
      </c>
      <c r="C59" s="424"/>
      <c r="D59" s="425"/>
      <c r="E59" s="396" t="s">
        <v>2974</v>
      </c>
      <c r="F59" s="397"/>
      <c r="G59" s="396" t="s">
        <v>2975</v>
      </c>
      <c r="H59" s="397"/>
      <c r="I59" s="174">
        <v>0</v>
      </c>
      <c r="J59" s="175">
        <v>1</v>
      </c>
      <c r="K59" s="396">
        <v>79</v>
      </c>
      <c r="L59" s="426"/>
    </row>
    <row r="60" spans="1:12" ht="59.25" customHeight="1" x14ac:dyDescent="0.3">
      <c r="A60" s="428"/>
      <c r="B60" s="423" t="s">
        <v>2976</v>
      </c>
      <c r="C60" s="424"/>
      <c r="D60" s="425"/>
      <c r="E60" s="396" t="s">
        <v>2974</v>
      </c>
      <c r="F60" s="397"/>
      <c r="G60" s="396" t="s">
        <v>2975</v>
      </c>
      <c r="H60" s="397"/>
      <c r="I60" s="174">
        <v>0</v>
      </c>
      <c r="J60" s="175">
        <v>1</v>
      </c>
      <c r="K60" s="396">
        <v>79</v>
      </c>
      <c r="L60" s="426"/>
    </row>
    <row r="61" spans="1:12" ht="41.25" customHeight="1" x14ac:dyDescent="0.3">
      <c r="A61" s="428"/>
      <c r="B61" s="423" t="s">
        <v>2977</v>
      </c>
      <c r="C61" s="424"/>
      <c r="D61" s="425"/>
      <c r="E61" s="396" t="s">
        <v>2974</v>
      </c>
      <c r="F61" s="397"/>
      <c r="G61" s="396" t="s">
        <v>2978</v>
      </c>
      <c r="H61" s="397"/>
      <c r="I61" s="176">
        <v>0</v>
      </c>
      <c r="J61" s="177">
        <v>4491000</v>
      </c>
      <c r="K61" s="421">
        <v>358000000</v>
      </c>
      <c r="L61" s="422"/>
    </row>
    <row r="62" spans="1:12" ht="35.25" customHeight="1" x14ac:dyDescent="0.3">
      <c r="A62" s="428"/>
      <c r="B62" s="423" t="s">
        <v>2979</v>
      </c>
      <c r="C62" s="424"/>
      <c r="D62" s="425"/>
      <c r="E62" s="396" t="s">
        <v>2974</v>
      </c>
      <c r="F62" s="397"/>
      <c r="G62" s="396" t="s">
        <v>2975</v>
      </c>
      <c r="H62" s="397"/>
      <c r="I62" s="176">
        <v>0</v>
      </c>
      <c r="J62" s="178">
        <v>0</v>
      </c>
      <c r="K62" s="421">
        <v>20</v>
      </c>
      <c r="L62" s="422"/>
    </row>
    <row r="63" spans="1:12" ht="37.5" customHeight="1" x14ac:dyDescent="0.3">
      <c r="A63" s="428"/>
      <c r="B63" s="423" t="s">
        <v>2980</v>
      </c>
      <c r="C63" s="424"/>
      <c r="D63" s="425"/>
      <c r="E63" s="396" t="s">
        <v>2974</v>
      </c>
      <c r="F63" s="397"/>
      <c r="G63" s="396" t="s">
        <v>2975</v>
      </c>
      <c r="H63" s="397"/>
      <c r="I63" s="176">
        <v>0</v>
      </c>
      <c r="J63" s="178">
        <v>0</v>
      </c>
      <c r="K63" s="421">
        <v>34</v>
      </c>
      <c r="L63" s="422"/>
    </row>
    <row r="64" spans="1:12" ht="30.75" customHeight="1" x14ac:dyDescent="0.3">
      <c r="A64" s="428"/>
      <c r="B64" s="423" t="s">
        <v>2981</v>
      </c>
      <c r="C64" s="424"/>
      <c r="D64" s="425"/>
      <c r="E64" s="396" t="s">
        <v>2969</v>
      </c>
      <c r="F64" s="397"/>
      <c r="G64" s="396" t="s">
        <v>2982</v>
      </c>
      <c r="H64" s="397"/>
      <c r="I64" s="179">
        <v>0</v>
      </c>
      <c r="J64" s="180">
        <v>2</v>
      </c>
      <c r="K64" s="421" t="s">
        <v>2972</v>
      </c>
      <c r="L64" s="422"/>
    </row>
    <row r="65" spans="1:12" ht="26.25" customHeight="1" x14ac:dyDescent="0.3">
      <c r="A65" s="428"/>
      <c r="B65" s="423" t="s">
        <v>2983</v>
      </c>
      <c r="C65" s="424"/>
      <c r="D65" s="425"/>
      <c r="E65" s="396" t="s">
        <v>2969</v>
      </c>
      <c r="F65" s="397"/>
      <c r="G65" s="396" t="s">
        <v>2982</v>
      </c>
      <c r="H65" s="397"/>
      <c r="I65" s="179">
        <v>0</v>
      </c>
      <c r="J65" s="180">
        <v>2</v>
      </c>
      <c r="K65" s="421" t="s">
        <v>2972</v>
      </c>
      <c r="L65" s="422"/>
    </row>
    <row r="66" spans="1:12" ht="27.75" customHeight="1" thickBot="1" x14ac:dyDescent="0.35">
      <c r="A66" s="428"/>
      <c r="B66" s="469" t="s">
        <v>2984</v>
      </c>
      <c r="C66" s="470"/>
      <c r="D66" s="471"/>
      <c r="E66" s="472" t="s">
        <v>2974</v>
      </c>
      <c r="F66" s="473"/>
      <c r="G66" s="472" t="s">
        <v>2975</v>
      </c>
      <c r="H66" s="473"/>
      <c r="I66" s="181">
        <v>0</v>
      </c>
      <c r="J66" s="182">
        <v>1</v>
      </c>
      <c r="K66" s="421" t="s">
        <v>2972</v>
      </c>
      <c r="L66" s="422"/>
    </row>
    <row r="67" spans="1:12" ht="14.4" thickBot="1" x14ac:dyDescent="0.35">
      <c r="A67" s="467"/>
      <c r="B67" s="467"/>
      <c r="C67" s="467"/>
      <c r="D67" s="467"/>
      <c r="E67" s="467"/>
      <c r="F67" s="467"/>
      <c r="G67" s="467"/>
      <c r="H67" s="467"/>
      <c r="I67" s="467"/>
      <c r="J67" s="467"/>
      <c r="K67" s="467"/>
      <c r="L67" s="467"/>
    </row>
    <row r="68" spans="1:12" ht="14.4" thickBot="1" x14ac:dyDescent="0.35">
      <c r="A68" s="109">
        <v>31</v>
      </c>
      <c r="B68" s="457" t="s">
        <v>1657</v>
      </c>
      <c r="C68" s="457"/>
      <c r="D68" s="458" t="s">
        <v>1658</v>
      </c>
      <c r="E68" s="458"/>
      <c r="F68" s="458"/>
      <c r="G68" s="458"/>
      <c r="H68" s="458"/>
      <c r="I68" s="458"/>
      <c r="J68" s="458"/>
      <c r="K68" s="458"/>
      <c r="L68" s="459"/>
    </row>
    <row r="91" spans="1:1" x14ac:dyDescent="0.3">
      <c r="A91" s="110" t="s">
        <v>1659</v>
      </c>
    </row>
    <row r="92" spans="1:1" x14ac:dyDescent="0.3">
      <c r="A92" s="110" t="s">
        <v>14</v>
      </c>
    </row>
    <row r="93" spans="1:1" x14ac:dyDescent="0.3">
      <c r="A93" s="110" t="s">
        <v>1660</v>
      </c>
    </row>
    <row r="94" spans="1:1" x14ac:dyDescent="0.3">
      <c r="A94" s="110" t="s">
        <v>1661</v>
      </c>
    </row>
    <row r="95" spans="1:1" x14ac:dyDescent="0.3">
      <c r="A95" s="110" t="s">
        <v>1662</v>
      </c>
    </row>
    <row r="96" spans="1:1" x14ac:dyDescent="0.3">
      <c r="A96" s="110" t="s">
        <v>1663</v>
      </c>
    </row>
    <row r="97" spans="1:1" x14ac:dyDescent="0.3">
      <c r="A97" s="110" t="s">
        <v>1664</v>
      </c>
    </row>
    <row r="98" spans="1:1" x14ac:dyDescent="0.3">
      <c r="A98" s="110" t="s">
        <v>1665</v>
      </c>
    </row>
    <row r="99" spans="1:1" x14ac:dyDescent="0.3">
      <c r="A99" s="110" t="s">
        <v>1666</v>
      </c>
    </row>
    <row r="100" spans="1:1" x14ac:dyDescent="0.3">
      <c r="A100" s="110" t="s">
        <v>1667</v>
      </c>
    </row>
    <row r="101" spans="1:1" x14ac:dyDescent="0.3">
      <c r="A101" s="110" t="s">
        <v>1668</v>
      </c>
    </row>
    <row r="102" spans="1:1" x14ac:dyDescent="0.3">
      <c r="A102" s="110" t="s">
        <v>1669</v>
      </c>
    </row>
    <row r="103" spans="1:1" x14ac:dyDescent="0.3">
      <c r="A103" s="110" t="s">
        <v>1670</v>
      </c>
    </row>
    <row r="104" spans="1:1" x14ac:dyDescent="0.3">
      <c r="A104" s="110" t="s">
        <v>1671</v>
      </c>
    </row>
    <row r="105" spans="1:1" x14ac:dyDescent="0.3">
      <c r="A105" s="110" t="s">
        <v>1672</v>
      </c>
    </row>
    <row r="106" spans="1:1" x14ac:dyDescent="0.3">
      <c r="A106" s="110" t="s">
        <v>1673</v>
      </c>
    </row>
    <row r="107" spans="1:1" x14ac:dyDescent="0.3">
      <c r="A107" s="110" t="s">
        <v>1674</v>
      </c>
    </row>
    <row r="108" spans="1:1" x14ac:dyDescent="0.3">
      <c r="A108" s="110" t="s">
        <v>1675</v>
      </c>
    </row>
    <row r="109" spans="1:1" ht="14.4" x14ac:dyDescent="0.3">
      <c r="A109" s="114"/>
    </row>
    <row r="110" spans="1:1" ht="14.4" x14ac:dyDescent="0.3">
      <c r="A110" s="114"/>
    </row>
    <row r="111" spans="1:1" x14ac:dyDescent="0.3">
      <c r="A111" s="112" t="s">
        <v>1652</v>
      </c>
    </row>
    <row r="112" spans="1:1" x14ac:dyDescent="0.3">
      <c r="A112" s="112" t="s">
        <v>1676</v>
      </c>
    </row>
    <row r="113" spans="1:1" x14ac:dyDescent="0.3">
      <c r="A113" s="112" t="s">
        <v>1677</v>
      </c>
    </row>
    <row r="114" spans="1:1" x14ac:dyDescent="0.3">
      <c r="A114" s="112" t="s">
        <v>1678</v>
      </c>
    </row>
    <row r="115" spans="1:1" ht="14.4" x14ac:dyDescent="0.3">
      <c r="A115" s="114"/>
    </row>
    <row r="116" spans="1:1" ht="14.4" x14ac:dyDescent="0.3">
      <c r="A116" s="114"/>
    </row>
    <row r="117" spans="1:1" x14ac:dyDescent="0.3">
      <c r="A117" s="110" t="s">
        <v>1679</v>
      </c>
    </row>
    <row r="118" spans="1:1" x14ac:dyDescent="0.3">
      <c r="A118" s="110" t="s">
        <v>1680</v>
      </c>
    </row>
    <row r="119" spans="1:1" x14ac:dyDescent="0.3">
      <c r="A119" s="110" t="s">
        <v>1681</v>
      </c>
    </row>
    <row r="120" spans="1:1" x14ac:dyDescent="0.3">
      <c r="A120" s="110" t="s">
        <v>1682</v>
      </c>
    </row>
    <row r="121" spans="1:1" x14ac:dyDescent="0.3">
      <c r="A121" s="110" t="s">
        <v>1683</v>
      </c>
    </row>
    <row r="122" spans="1:1" x14ac:dyDescent="0.3">
      <c r="A122" s="110" t="s">
        <v>1684</v>
      </c>
    </row>
    <row r="123" spans="1:1" x14ac:dyDescent="0.3">
      <c r="A123" s="110" t="s">
        <v>1685</v>
      </c>
    </row>
    <row r="124" spans="1:1" x14ac:dyDescent="0.3">
      <c r="A124" s="110" t="s">
        <v>1686</v>
      </c>
    </row>
    <row r="125" spans="1:1" x14ac:dyDescent="0.3">
      <c r="A125" s="110" t="s">
        <v>1687</v>
      </c>
    </row>
    <row r="126" spans="1:1" x14ac:dyDescent="0.3">
      <c r="A126" s="110" t="s">
        <v>1653</v>
      </c>
    </row>
    <row r="127" spans="1:1" x14ac:dyDescent="0.3">
      <c r="A127" s="110" t="s">
        <v>1688</v>
      </c>
    </row>
    <row r="128" spans="1:1" x14ac:dyDescent="0.3">
      <c r="A128" s="110" t="s">
        <v>1689</v>
      </c>
    </row>
    <row r="129" spans="1:1" x14ac:dyDescent="0.3">
      <c r="A129" s="110" t="s">
        <v>1690</v>
      </c>
    </row>
    <row r="130" spans="1:1" x14ac:dyDescent="0.3">
      <c r="A130" s="110" t="s">
        <v>1691</v>
      </c>
    </row>
    <row r="131" spans="1:1" x14ac:dyDescent="0.3">
      <c r="A131" s="110" t="s">
        <v>1692</v>
      </c>
    </row>
    <row r="132" spans="1:1" x14ac:dyDescent="0.3">
      <c r="A132" s="110" t="s">
        <v>1693</v>
      </c>
    </row>
    <row r="133" spans="1:1" x14ac:dyDescent="0.3">
      <c r="A133" s="110" t="s">
        <v>1694</v>
      </c>
    </row>
    <row r="134" spans="1:1" x14ac:dyDescent="0.3">
      <c r="A134" s="110" t="s">
        <v>1695</v>
      </c>
    </row>
    <row r="135" spans="1:1" x14ac:dyDescent="0.3">
      <c r="A135" s="110" t="s">
        <v>1696</v>
      </c>
    </row>
    <row r="136" spans="1:1" x14ac:dyDescent="0.3">
      <c r="A136" s="110" t="s">
        <v>1697</v>
      </c>
    </row>
    <row r="137" spans="1:1" x14ac:dyDescent="0.3">
      <c r="A137" s="110" t="s">
        <v>1698</v>
      </c>
    </row>
    <row r="138" spans="1:1" x14ac:dyDescent="0.3">
      <c r="A138" s="110" t="s">
        <v>1699</v>
      </c>
    </row>
    <row r="139" spans="1:1" x14ac:dyDescent="0.3">
      <c r="A139" s="110" t="s">
        <v>1700</v>
      </c>
    </row>
    <row r="140" spans="1:1" x14ac:dyDescent="0.3">
      <c r="A140" s="110" t="s">
        <v>1701</v>
      </c>
    </row>
    <row r="141" spans="1:1" x14ac:dyDescent="0.3">
      <c r="A141" s="110" t="s">
        <v>1702</v>
      </c>
    </row>
    <row r="142" spans="1:1" x14ac:dyDescent="0.3">
      <c r="A142" s="110" t="s">
        <v>1703</v>
      </c>
    </row>
    <row r="143" spans="1:1" x14ac:dyDescent="0.3">
      <c r="A143" s="110" t="s">
        <v>1704</v>
      </c>
    </row>
    <row r="144" spans="1:1" x14ac:dyDescent="0.3">
      <c r="A144" s="110" t="s">
        <v>1705</v>
      </c>
    </row>
    <row r="145" spans="1:1" x14ac:dyDescent="0.3">
      <c r="A145" s="110" t="s">
        <v>1706</v>
      </c>
    </row>
    <row r="146" spans="1:1" x14ac:dyDescent="0.3">
      <c r="A146" s="110" t="s">
        <v>1707</v>
      </c>
    </row>
    <row r="147" spans="1:1" x14ac:dyDescent="0.3">
      <c r="A147" s="110" t="s">
        <v>1708</v>
      </c>
    </row>
    <row r="148" spans="1:1" x14ac:dyDescent="0.3">
      <c r="A148" s="110" t="s">
        <v>1709</v>
      </c>
    </row>
    <row r="149" spans="1:1" x14ac:dyDescent="0.3">
      <c r="A149" s="110" t="s">
        <v>1710</v>
      </c>
    </row>
    <row r="150" spans="1:1" x14ac:dyDescent="0.3">
      <c r="A150" s="110" t="s">
        <v>1711</v>
      </c>
    </row>
    <row r="151" spans="1:1" x14ac:dyDescent="0.3">
      <c r="A151" s="110" t="s">
        <v>1712</v>
      </c>
    </row>
    <row r="152" spans="1:1" x14ac:dyDescent="0.3">
      <c r="A152" s="110" t="s">
        <v>1713</v>
      </c>
    </row>
    <row r="153" spans="1:1" x14ac:dyDescent="0.3">
      <c r="A153" s="110" t="s">
        <v>1714</v>
      </c>
    </row>
    <row r="154" spans="1:1" ht="14.4" x14ac:dyDescent="0.3">
      <c r="A154" s="114"/>
    </row>
    <row r="155" spans="1:1" ht="14.4" x14ac:dyDescent="0.3">
      <c r="A155" s="114"/>
    </row>
    <row r="156" spans="1:1" x14ac:dyDescent="0.3">
      <c r="A156" s="113" t="s">
        <v>1654</v>
      </c>
    </row>
    <row r="157" spans="1:1" x14ac:dyDescent="0.3">
      <c r="A157" s="113" t="s">
        <v>1715</v>
      </c>
    </row>
    <row r="158" spans="1:1" ht="14.4" x14ac:dyDescent="0.3">
      <c r="A158" s="114"/>
    </row>
    <row r="159" spans="1:1" ht="14.4" x14ac:dyDescent="0.3">
      <c r="A159" s="114"/>
    </row>
    <row r="160" spans="1:1" x14ac:dyDescent="0.3">
      <c r="A160" s="113" t="s">
        <v>1716</v>
      </c>
    </row>
    <row r="161" spans="1:1" x14ac:dyDescent="0.3">
      <c r="A161" s="113" t="s">
        <v>1717</v>
      </c>
    </row>
    <row r="162" spans="1:1" x14ac:dyDescent="0.3">
      <c r="A162" s="113" t="s">
        <v>1655</v>
      </c>
    </row>
    <row r="163" spans="1:1" x14ac:dyDescent="0.3">
      <c r="A163" s="113" t="s">
        <v>1718</v>
      </c>
    </row>
    <row r="164" spans="1:1" ht="14.4" x14ac:dyDescent="0.3">
      <c r="A164" s="114"/>
    </row>
    <row r="165" spans="1:1" ht="14.4" x14ac:dyDescent="0.3">
      <c r="A165" s="114"/>
    </row>
    <row r="166" spans="1:1" x14ac:dyDescent="0.3">
      <c r="A166" s="113" t="s">
        <v>1719</v>
      </c>
    </row>
    <row r="167" spans="1:1" x14ac:dyDescent="0.3">
      <c r="A167" s="113" t="s">
        <v>1720</v>
      </c>
    </row>
    <row r="168" spans="1:1" x14ac:dyDescent="0.3">
      <c r="A168" s="113" t="s">
        <v>1656</v>
      </c>
    </row>
    <row r="169" spans="1:1" x14ac:dyDescent="0.3">
      <c r="A169" s="113" t="s">
        <v>1721</v>
      </c>
    </row>
    <row r="170" spans="1:1" x14ac:dyDescent="0.3">
      <c r="A170" s="113" t="s">
        <v>1722</v>
      </c>
    </row>
    <row r="171" spans="1:1" x14ac:dyDescent="0.3">
      <c r="A171" s="113" t="s">
        <v>1723</v>
      </c>
    </row>
  </sheetData>
  <mergeCells count="152">
    <mergeCell ref="B61:D61"/>
    <mergeCell ref="E61:F61"/>
    <mergeCell ref="G61:H61"/>
    <mergeCell ref="K61:L61"/>
    <mergeCell ref="B59:D59"/>
    <mergeCell ref="E59:F59"/>
    <mergeCell ref="G59:H59"/>
    <mergeCell ref="K59:L59"/>
    <mergeCell ref="B60:D60"/>
    <mergeCell ref="E60:F60"/>
    <mergeCell ref="G60:H60"/>
    <mergeCell ref="K60:L60"/>
    <mergeCell ref="B58:D58"/>
    <mergeCell ref="E58:F58"/>
    <mergeCell ref="G58:H58"/>
    <mergeCell ref="K58:L58"/>
    <mergeCell ref="B55:D55"/>
    <mergeCell ref="E55:F55"/>
    <mergeCell ref="G55:H55"/>
    <mergeCell ref="K55:L55"/>
    <mergeCell ref="B56:D56"/>
    <mergeCell ref="B44:C44"/>
    <mergeCell ref="B45:C45"/>
    <mergeCell ref="B48:C48"/>
    <mergeCell ref="D48:J48"/>
    <mergeCell ref="K48:L48"/>
    <mergeCell ref="K51:L51"/>
    <mergeCell ref="B57:D57"/>
    <mergeCell ref="E57:F57"/>
    <mergeCell ref="G57:H57"/>
    <mergeCell ref="K57:L57"/>
    <mergeCell ref="B33:C33"/>
    <mergeCell ref="D33:L33"/>
    <mergeCell ref="B37:C37"/>
    <mergeCell ref="B32:C32"/>
    <mergeCell ref="B31:C31"/>
    <mergeCell ref="D31:L31"/>
    <mergeCell ref="D32:L32"/>
    <mergeCell ref="B34:C34"/>
    <mergeCell ref="D34:L34"/>
    <mergeCell ref="B35:C35"/>
    <mergeCell ref="D35:L35"/>
    <mergeCell ref="A36:L36"/>
    <mergeCell ref="D37:E37"/>
    <mergeCell ref="F37:G37"/>
    <mergeCell ref="H37:I37"/>
    <mergeCell ref="J37:L37"/>
    <mergeCell ref="B26:C26"/>
    <mergeCell ref="D26:L26"/>
    <mergeCell ref="B28:C28"/>
    <mergeCell ref="D28:L28"/>
    <mergeCell ref="B29:C29"/>
    <mergeCell ref="D29:L29"/>
    <mergeCell ref="B27:C27"/>
    <mergeCell ref="D27:L27"/>
    <mergeCell ref="A30:L30"/>
    <mergeCell ref="B17:D17"/>
    <mergeCell ref="E17:L17"/>
    <mergeCell ref="A18:L18"/>
    <mergeCell ref="B23:C23"/>
    <mergeCell ref="D23:L23"/>
    <mergeCell ref="B24:C24"/>
    <mergeCell ref="D24:L24"/>
    <mergeCell ref="B25:C25"/>
    <mergeCell ref="D25:L25"/>
    <mergeCell ref="A19:L19"/>
    <mergeCell ref="B20:C20"/>
    <mergeCell ref="D20:L20"/>
    <mergeCell ref="B21:C21"/>
    <mergeCell ref="D21:L21"/>
    <mergeCell ref="A22:L22"/>
    <mergeCell ref="A1:L1"/>
    <mergeCell ref="B2:E2"/>
    <mergeCell ref="F2:L2"/>
    <mergeCell ref="A3:L3"/>
    <mergeCell ref="A4:L4"/>
    <mergeCell ref="B5:D5"/>
    <mergeCell ref="E5:L5"/>
    <mergeCell ref="A6:A7"/>
    <mergeCell ref="B6:D7"/>
    <mergeCell ref="E6:L6"/>
    <mergeCell ref="F7:H7"/>
    <mergeCell ref="J7:L7"/>
    <mergeCell ref="E8:F8"/>
    <mergeCell ref="G8:L8"/>
    <mergeCell ref="A10:A11"/>
    <mergeCell ref="B10:D11"/>
    <mergeCell ref="F11:H11"/>
    <mergeCell ref="J11:L11"/>
    <mergeCell ref="B15:D15"/>
    <mergeCell ref="E15:L15"/>
    <mergeCell ref="B16:D16"/>
    <mergeCell ref="E16:L16"/>
    <mergeCell ref="B12:D12"/>
    <mergeCell ref="E12:L12"/>
    <mergeCell ref="A8:A9"/>
    <mergeCell ref="B8:D9"/>
    <mergeCell ref="F9:H9"/>
    <mergeCell ref="J9:L9"/>
    <mergeCell ref="E10:L10"/>
    <mergeCell ref="B13:D13"/>
    <mergeCell ref="E13:L13"/>
    <mergeCell ref="B14:D14"/>
    <mergeCell ref="E14:L14"/>
    <mergeCell ref="E66:F66"/>
    <mergeCell ref="G66:H66"/>
    <mergeCell ref="K66:L66"/>
    <mergeCell ref="D38:L38"/>
    <mergeCell ref="A39:L39"/>
    <mergeCell ref="A40:C40"/>
    <mergeCell ref="B41:C41"/>
    <mergeCell ref="A46:L46"/>
    <mergeCell ref="A47:A52"/>
    <mergeCell ref="B47:L47"/>
    <mergeCell ref="B49:C49"/>
    <mergeCell ref="D49:J49"/>
    <mergeCell ref="K49:L49"/>
    <mergeCell ref="B50:C50"/>
    <mergeCell ref="D50:J50"/>
    <mergeCell ref="K50:L50"/>
    <mergeCell ref="B51:C51"/>
    <mergeCell ref="D51:J51"/>
    <mergeCell ref="B52:C52"/>
    <mergeCell ref="D52:J52"/>
    <mergeCell ref="K52:L52"/>
    <mergeCell ref="B38:C38"/>
    <mergeCell ref="B42:C42"/>
    <mergeCell ref="B43:C43"/>
    <mergeCell ref="A67:L67"/>
    <mergeCell ref="B68:C68"/>
    <mergeCell ref="D68:L68"/>
    <mergeCell ref="A53:L53"/>
    <mergeCell ref="A54:A66"/>
    <mergeCell ref="B54:L54"/>
    <mergeCell ref="I55:J55"/>
    <mergeCell ref="B62:D62"/>
    <mergeCell ref="E62:F62"/>
    <mergeCell ref="G62:H62"/>
    <mergeCell ref="K62:L62"/>
    <mergeCell ref="B63:D63"/>
    <mergeCell ref="E63:F63"/>
    <mergeCell ref="G63:H63"/>
    <mergeCell ref="K63:L63"/>
    <mergeCell ref="B64:D64"/>
    <mergeCell ref="E64:F64"/>
    <mergeCell ref="G64:H64"/>
    <mergeCell ref="K64:L64"/>
    <mergeCell ref="B65:D65"/>
    <mergeCell ref="E65:F65"/>
    <mergeCell ref="G65:H65"/>
    <mergeCell ref="K65:L65"/>
    <mergeCell ref="B66:D66"/>
  </mergeCells>
  <conditionalFormatting sqref="F37:G37">
    <cfRule type="containsText" dxfId="3" priority="4" stopIfTrue="1" operator="containsText" text="wybierz">
      <formula>NOT(ISERROR(SEARCH("wybierz",F37)))</formula>
    </cfRule>
  </conditionalFormatting>
  <conditionalFormatting sqref="D24:D26">
    <cfRule type="containsText" dxfId="2" priority="3" stopIfTrue="1" operator="containsText" text="wybierz">
      <formula>NOT(ISERROR(SEARCH("wybierz",D24)))</formula>
    </cfRule>
  </conditionalFormatting>
  <conditionalFormatting sqref="D27">
    <cfRule type="containsText" dxfId="1" priority="2" stopIfTrue="1" operator="containsText" text="wybierz">
      <formula>NOT(ISERROR(SEARCH("wybierz",D27)))</formula>
    </cfRule>
  </conditionalFormatting>
  <conditionalFormatting sqref="D28">
    <cfRule type="containsText" dxfId="0" priority="1" stopIfTrue="1" operator="containsText" text="wybierz">
      <formula>NOT(ISERROR(SEARCH("wybierz",D28)))</formula>
    </cfRule>
  </conditionalFormatting>
  <dataValidations count="7">
    <dataValidation allowBlank="1" showInputMessage="1" showErrorMessage="1" prompt="zgodnie z właściwym PO" sqref="E13:L15"/>
    <dataValidation type="list" allowBlank="1" showInputMessage="1" showErrorMessage="1" sqref="D20:L20">
      <formula1>$A$116:$A$119</formula1>
    </dataValidation>
    <dataValidation type="list" allowBlank="1" showInputMessage="1" showErrorMessage="1" prompt="wybierz Program z listy" sqref="E12:L12">
      <formula1>$A$96:$A$113</formula1>
    </dataValidation>
    <dataValidation type="list" allowBlank="1" showInputMessage="1" showErrorMessage="1" prompt="wybierz PI z listy" sqref="D25:L25">
      <formula1>$A$171:$A$176</formula1>
    </dataValidation>
    <dataValidation type="list" allowBlank="1" showInputMessage="1" showErrorMessage="1" prompt="wybierz narzędzie PP" sqref="D21:L21">
      <formula1>$A$122:$A$158</formula1>
    </dataValidation>
    <dataValidation type="list" allowBlank="1" showInputMessage="1" showErrorMessage="1" prompt="wybierz fundusz" sqref="D23:L23">
      <formula1>$A$161:$A$162</formula1>
    </dataValidation>
    <dataValidation type="list" allowBlank="1" showInputMessage="1" showErrorMessage="1" prompt="wybierz Cel Tematyczny" sqref="D24:L24">
      <formula1>$A$165:$A$168</formula1>
    </dataValidation>
  </dataValidations>
  <pageMargins left="0.25" right="0.25" top="0.75" bottom="0.75" header="0.3" footer="0.3"/>
  <pageSetup paperSize="9" scale="77" fitToHeight="0" orientation="landscape" horizontalDpi="4294967294" r:id="rId1"/>
  <headerFooter>
    <oddHeader>&amp;CZałącznik 1</oddHead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L8"/>
  <sheetViews>
    <sheetView tabSelected="1" view="pageBreakPreview" zoomScale="85" zoomScaleNormal="100" zoomScaleSheetLayoutView="85" workbookViewId="0">
      <pane ySplit="3" topLeftCell="A4" activePane="bottomLeft" state="frozen"/>
      <selection activeCell="B51" sqref="B51"/>
      <selection pane="bottomLeft" activeCell="A5" sqref="A5:I5"/>
    </sheetView>
  </sheetViews>
  <sheetFormatPr defaultColWidth="9.109375" defaultRowHeight="14.4" x14ac:dyDescent="0.3"/>
  <cols>
    <col min="1" max="1" width="13.88671875" style="6" customWidth="1"/>
    <col min="2" max="2" width="17" style="6" customWidth="1"/>
    <col min="3" max="4" width="9.109375" style="6"/>
    <col min="5" max="6" width="17" style="6" bestFit="1" customWidth="1"/>
    <col min="7" max="7" width="14.88671875" style="6" bestFit="1" customWidth="1"/>
    <col min="8" max="8" width="15.88671875" style="6" bestFit="1" customWidth="1"/>
    <col min="9" max="9" width="34.33203125" style="6" customWidth="1"/>
    <col min="10" max="11" width="12.88671875" style="6" bestFit="1" customWidth="1"/>
    <col min="12" max="12" width="11.5546875" style="6" bestFit="1" customWidth="1"/>
    <col min="13" max="16384" width="9.109375" style="6"/>
  </cols>
  <sheetData>
    <row r="1" spans="1:12" ht="31.5" customHeight="1" x14ac:dyDescent="0.3">
      <c r="A1" s="509" t="s">
        <v>1435</v>
      </c>
      <c r="B1" s="510"/>
      <c r="C1" s="510"/>
      <c r="D1" s="510"/>
      <c r="E1" s="510"/>
      <c r="F1" s="510"/>
      <c r="G1" s="510"/>
      <c r="H1" s="511"/>
      <c r="I1" s="512"/>
    </row>
    <row r="2" spans="1:12" ht="36" customHeight="1" x14ac:dyDescent="0.3">
      <c r="A2" s="513" t="s">
        <v>3</v>
      </c>
      <c r="B2" s="515" t="s">
        <v>1</v>
      </c>
      <c r="C2" s="517" t="s">
        <v>6</v>
      </c>
      <c r="D2" s="518"/>
      <c r="E2" s="521" t="s">
        <v>1436</v>
      </c>
      <c r="F2" s="521"/>
      <c r="G2" s="521" t="s">
        <v>9</v>
      </c>
      <c r="H2" s="521"/>
      <c r="I2" s="522" t="s">
        <v>1437</v>
      </c>
      <c r="J2" s="74"/>
      <c r="K2" s="74"/>
      <c r="L2" s="74"/>
    </row>
    <row r="3" spans="1:12" ht="95.4" customHeight="1" x14ac:dyDescent="0.3">
      <c r="A3" s="514"/>
      <c r="B3" s="516"/>
      <c r="C3" s="519"/>
      <c r="D3" s="520"/>
      <c r="E3" s="75" t="s">
        <v>7</v>
      </c>
      <c r="F3" s="75" t="s">
        <v>1438</v>
      </c>
      <c r="G3" s="515"/>
      <c r="H3" s="515"/>
      <c r="I3" s="517"/>
      <c r="J3" s="100"/>
      <c r="K3" s="100"/>
    </row>
    <row r="4" spans="1:12" ht="171" customHeight="1" x14ac:dyDescent="0.3">
      <c r="A4" s="186" t="s">
        <v>1439</v>
      </c>
      <c r="B4" s="186" t="s">
        <v>1440</v>
      </c>
      <c r="C4" s="505" t="s">
        <v>1442</v>
      </c>
      <c r="D4" s="505"/>
      <c r="E4" s="187">
        <v>22337500</v>
      </c>
      <c r="F4" s="187">
        <f>26805000-E4</f>
        <v>4467500</v>
      </c>
      <c r="G4" s="508" t="s">
        <v>1443</v>
      </c>
      <c r="H4" s="508"/>
      <c r="I4" s="188" t="s">
        <v>1441</v>
      </c>
      <c r="J4" s="100"/>
      <c r="K4" s="100"/>
    </row>
    <row r="5" spans="1:12" ht="171" customHeight="1" x14ac:dyDescent="0.3">
      <c r="A5" s="199" t="s">
        <v>1439</v>
      </c>
      <c r="B5" s="94" t="s">
        <v>2988</v>
      </c>
      <c r="C5" s="505" t="s">
        <v>3023</v>
      </c>
      <c r="D5" s="505"/>
      <c r="E5" s="199" t="s">
        <v>3024</v>
      </c>
      <c r="F5" s="199" t="s">
        <v>3024</v>
      </c>
      <c r="G5" s="506" t="s">
        <v>3025</v>
      </c>
      <c r="H5" s="507"/>
      <c r="I5" s="188" t="s">
        <v>1441</v>
      </c>
      <c r="J5" s="100"/>
      <c r="K5" s="100"/>
    </row>
    <row r="6" spans="1:12" ht="289.5" customHeight="1" x14ac:dyDescent="0.3">
      <c r="A6" s="186" t="s">
        <v>1439</v>
      </c>
      <c r="B6" s="94" t="s">
        <v>2988</v>
      </c>
      <c r="C6" s="505" t="s">
        <v>2989</v>
      </c>
      <c r="D6" s="505"/>
      <c r="E6" s="196" t="s">
        <v>3022</v>
      </c>
      <c r="F6" s="196" t="s">
        <v>3022</v>
      </c>
      <c r="G6" s="506" t="s">
        <v>2990</v>
      </c>
      <c r="H6" s="507"/>
      <c r="I6" s="188" t="s">
        <v>1441</v>
      </c>
      <c r="J6" s="100"/>
      <c r="K6" s="100"/>
    </row>
    <row r="7" spans="1:12" x14ac:dyDescent="0.3">
      <c r="A7" s="183"/>
      <c r="C7" s="183"/>
      <c r="D7" s="183"/>
      <c r="E7" s="184"/>
      <c r="F7" s="185"/>
      <c r="G7" s="183"/>
      <c r="H7" s="183"/>
      <c r="I7" s="183"/>
    </row>
    <row r="8" spans="1:12" x14ac:dyDescent="0.3">
      <c r="G8" s="76"/>
      <c r="H8" s="76"/>
    </row>
  </sheetData>
  <mergeCells count="13">
    <mergeCell ref="C6:D6"/>
    <mergeCell ref="G6:H6"/>
    <mergeCell ref="C4:D4"/>
    <mergeCell ref="G4:H4"/>
    <mergeCell ref="A1:I1"/>
    <mergeCell ref="A2:A3"/>
    <mergeCell ref="B2:B3"/>
    <mergeCell ref="C2:D3"/>
    <mergeCell ref="E2:F2"/>
    <mergeCell ref="G2:H3"/>
    <mergeCell ref="I2:I3"/>
    <mergeCell ref="C5:D5"/>
    <mergeCell ref="G5:H5"/>
  </mergeCells>
  <dataValidations count="1">
    <dataValidation type="list" allowBlank="1" showInputMessage="1" showErrorMessage="1" prompt="wybierz narzędzie PP" sqref="B4:B6">
      <formula1>skroty_PP</formula1>
    </dataValidation>
  </dataValidations>
  <pageMargins left="0.7" right="0.7" top="0.75" bottom="0.75" header="0.3" footer="0.3"/>
  <pageSetup paperSize="9" scale="5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493"/>
  <sheetViews>
    <sheetView view="pageBreakPreview" zoomScale="85" zoomScaleNormal="100" zoomScaleSheetLayoutView="85" workbookViewId="0">
      <selection activeCell="T8" sqref="T8"/>
    </sheetView>
  </sheetViews>
  <sheetFormatPr defaultColWidth="9.109375" defaultRowHeight="14.4" x14ac:dyDescent="0.3"/>
  <cols>
    <col min="1" max="1" width="5" style="6" customWidth="1"/>
    <col min="2" max="2" width="16.109375" style="6" customWidth="1"/>
    <col min="3" max="3" width="18" style="6" customWidth="1"/>
    <col min="4" max="4" width="16.88671875" style="6" customWidth="1"/>
    <col min="5" max="5" width="12.5546875" style="6" customWidth="1"/>
    <col min="6" max="6" width="9.109375" style="6"/>
    <col min="7" max="7" width="10.44140625" style="6" customWidth="1"/>
    <col min="8" max="8" width="9.109375" style="6"/>
    <col min="9" max="9" width="11.88671875" style="6" customWidth="1"/>
    <col min="10" max="10" width="11" style="6" customWidth="1"/>
    <col min="11" max="11" width="32.5546875" style="6" customWidth="1"/>
    <col min="12" max="12" width="11.6640625" style="6" customWidth="1"/>
    <col min="13" max="13" width="14" style="6" customWidth="1"/>
    <col min="14" max="14" width="13.109375" style="6" customWidth="1"/>
    <col min="15" max="16384" width="9.109375" style="6"/>
  </cols>
  <sheetData>
    <row r="1" spans="1:15" ht="39.75" customHeight="1" x14ac:dyDescent="0.3">
      <c r="A1" s="525" t="s">
        <v>18</v>
      </c>
      <c r="B1" s="525"/>
      <c r="C1" s="525"/>
      <c r="D1" s="525"/>
      <c r="E1" s="525"/>
      <c r="F1" s="525"/>
      <c r="G1" s="525"/>
      <c r="H1" s="525"/>
      <c r="I1" s="525"/>
      <c r="J1" s="525"/>
      <c r="K1" s="525"/>
      <c r="L1" s="525"/>
      <c r="M1" s="525"/>
      <c r="N1" s="525"/>
    </row>
    <row r="2" spans="1:15" ht="75" customHeight="1" x14ac:dyDescent="0.3">
      <c r="A2" s="526" t="s">
        <v>13</v>
      </c>
      <c r="B2" s="526" t="s">
        <v>19</v>
      </c>
      <c r="C2" s="526" t="s">
        <v>20</v>
      </c>
      <c r="D2" s="526" t="s">
        <v>21</v>
      </c>
      <c r="E2" s="527" t="s">
        <v>22</v>
      </c>
      <c r="F2" s="528"/>
      <c r="G2" s="528"/>
      <c r="H2" s="529"/>
      <c r="I2" s="523" t="s">
        <v>23</v>
      </c>
      <c r="J2" s="523" t="s">
        <v>24</v>
      </c>
      <c r="K2" s="523" t="s">
        <v>25</v>
      </c>
      <c r="L2" s="523" t="s">
        <v>26</v>
      </c>
      <c r="M2" s="523" t="s">
        <v>27</v>
      </c>
      <c r="N2" s="523" t="s">
        <v>28</v>
      </c>
    </row>
    <row r="3" spans="1:15" ht="28.8" x14ac:dyDescent="0.3">
      <c r="A3" s="526"/>
      <c r="B3" s="526"/>
      <c r="C3" s="526"/>
      <c r="D3" s="526"/>
      <c r="E3" s="8" t="s">
        <v>29</v>
      </c>
      <c r="F3" s="8" t="s">
        <v>30</v>
      </c>
      <c r="G3" s="57" t="s">
        <v>31</v>
      </c>
      <c r="H3" s="8" t="s">
        <v>32</v>
      </c>
      <c r="I3" s="524"/>
      <c r="J3" s="524"/>
      <c r="K3" s="524"/>
      <c r="L3" s="524"/>
      <c r="M3" s="524"/>
      <c r="N3" s="524"/>
    </row>
    <row r="4" spans="1:15" ht="95.25" customHeight="1" x14ac:dyDescent="0.3">
      <c r="A4" s="135">
        <v>1</v>
      </c>
      <c r="B4" s="52" t="s">
        <v>1762</v>
      </c>
      <c r="C4" s="52" t="s">
        <v>33</v>
      </c>
      <c r="D4" s="52" t="s">
        <v>1042</v>
      </c>
      <c r="E4" s="52" t="s">
        <v>1043</v>
      </c>
      <c r="F4" s="52" t="s">
        <v>34</v>
      </c>
      <c r="G4" s="52" t="s">
        <v>35</v>
      </c>
      <c r="H4" s="52" t="s">
        <v>36</v>
      </c>
      <c r="I4" s="53">
        <v>41640</v>
      </c>
      <c r="J4" s="53">
        <v>43100</v>
      </c>
      <c r="K4" s="52" t="s">
        <v>37</v>
      </c>
      <c r="L4" s="54">
        <v>2209763.02</v>
      </c>
      <c r="M4" s="54">
        <v>2209763.02</v>
      </c>
      <c r="N4" s="134">
        <v>1878298.56</v>
      </c>
    </row>
    <row r="5" spans="1:15" ht="90.75" customHeight="1" x14ac:dyDescent="0.3">
      <c r="A5" s="9">
        <v>2</v>
      </c>
      <c r="B5" s="52" t="s">
        <v>1763</v>
      </c>
      <c r="C5" s="52" t="s">
        <v>38</v>
      </c>
      <c r="D5" s="52" t="s">
        <v>1044</v>
      </c>
      <c r="E5" s="52" t="s">
        <v>1045</v>
      </c>
      <c r="F5" s="52" t="s">
        <v>40</v>
      </c>
      <c r="G5" s="52" t="s">
        <v>41</v>
      </c>
      <c r="H5" s="52" t="s">
        <v>42</v>
      </c>
      <c r="I5" s="53">
        <v>41640</v>
      </c>
      <c r="J5" s="53">
        <v>43373</v>
      </c>
      <c r="K5" s="52" t="s">
        <v>43</v>
      </c>
      <c r="L5" s="54">
        <v>3868144.56</v>
      </c>
      <c r="M5" s="54">
        <v>3868144.56</v>
      </c>
      <c r="N5" s="134">
        <v>3287922.87</v>
      </c>
      <c r="O5" s="58"/>
    </row>
    <row r="6" spans="1:15" ht="63.75" customHeight="1" x14ac:dyDescent="0.3">
      <c r="A6" s="135">
        <v>3</v>
      </c>
      <c r="B6" s="52" t="s">
        <v>1764</v>
      </c>
      <c r="C6" s="52" t="s">
        <v>1046</v>
      </c>
      <c r="D6" s="52" t="s">
        <v>1047</v>
      </c>
      <c r="E6" s="52" t="s">
        <v>1045</v>
      </c>
      <c r="F6" s="52" t="s">
        <v>45</v>
      </c>
      <c r="G6" s="52" t="s">
        <v>46</v>
      </c>
      <c r="H6" s="52" t="s">
        <v>47</v>
      </c>
      <c r="I6" s="53">
        <v>41640</v>
      </c>
      <c r="J6" s="53">
        <v>43465</v>
      </c>
      <c r="K6" s="52" t="s">
        <v>48</v>
      </c>
      <c r="L6" s="54">
        <v>4435555.99</v>
      </c>
      <c r="M6" s="54">
        <v>4000000</v>
      </c>
      <c r="N6" s="134">
        <v>3400000</v>
      </c>
      <c r="O6" s="58"/>
    </row>
    <row r="7" spans="1:15" ht="71.400000000000006" x14ac:dyDescent="0.3">
      <c r="A7" s="9">
        <v>4</v>
      </c>
      <c r="B7" s="52" t="s">
        <v>1765</v>
      </c>
      <c r="C7" s="52" t="s">
        <v>49</v>
      </c>
      <c r="D7" s="52" t="s">
        <v>1048</v>
      </c>
      <c r="E7" s="52" t="s">
        <v>1043</v>
      </c>
      <c r="F7" s="52" t="s">
        <v>544</v>
      </c>
      <c r="G7" s="52" t="s">
        <v>51</v>
      </c>
      <c r="H7" s="52" t="s">
        <v>52</v>
      </c>
      <c r="I7" s="53">
        <v>41640</v>
      </c>
      <c r="J7" s="53">
        <v>43100</v>
      </c>
      <c r="K7" s="52" t="s">
        <v>53</v>
      </c>
      <c r="L7" s="54">
        <v>5289442.49</v>
      </c>
      <c r="M7" s="54">
        <v>4949567.96</v>
      </c>
      <c r="N7" s="134">
        <v>4207132.76</v>
      </c>
      <c r="O7" s="58"/>
    </row>
    <row r="8" spans="1:15" ht="120" customHeight="1" x14ac:dyDescent="0.3">
      <c r="A8" s="135">
        <v>5</v>
      </c>
      <c r="B8" s="52" t="s">
        <v>1766</v>
      </c>
      <c r="C8" s="52" t="s">
        <v>1049</v>
      </c>
      <c r="D8" s="52" t="s">
        <v>1050</v>
      </c>
      <c r="E8" s="52" t="s">
        <v>1051</v>
      </c>
      <c r="F8" s="52" t="s">
        <v>1052</v>
      </c>
      <c r="G8" s="52" t="s">
        <v>1053</v>
      </c>
      <c r="H8" s="52" t="s">
        <v>1767</v>
      </c>
      <c r="I8" s="53">
        <v>41640</v>
      </c>
      <c r="J8" s="53">
        <v>43251</v>
      </c>
      <c r="K8" s="52" t="s">
        <v>1054</v>
      </c>
      <c r="L8" s="54">
        <v>6602167</v>
      </c>
      <c r="M8" s="54">
        <v>5903567</v>
      </c>
      <c r="N8" s="134">
        <v>5018031.95</v>
      </c>
      <c r="O8" s="58"/>
    </row>
    <row r="9" spans="1:15" ht="62.25" customHeight="1" x14ac:dyDescent="0.3">
      <c r="A9" s="9">
        <v>6</v>
      </c>
      <c r="B9" s="52" t="s">
        <v>1768</v>
      </c>
      <c r="C9" s="52" t="s">
        <v>54</v>
      </c>
      <c r="D9" s="52" t="s">
        <v>1055</v>
      </c>
      <c r="E9" s="52" t="s">
        <v>1056</v>
      </c>
      <c r="F9" s="52" t="s">
        <v>57</v>
      </c>
      <c r="G9" s="52" t="s">
        <v>58</v>
      </c>
      <c r="H9" s="52" t="s">
        <v>59</v>
      </c>
      <c r="I9" s="53">
        <v>41640</v>
      </c>
      <c r="J9" s="53">
        <v>43465</v>
      </c>
      <c r="K9" s="52" t="s">
        <v>1769</v>
      </c>
      <c r="L9" s="54">
        <v>7954218.0300000003</v>
      </c>
      <c r="M9" s="54">
        <v>4000000</v>
      </c>
      <c r="N9" s="134">
        <v>3400000</v>
      </c>
      <c r="O9" s="58"/>
    </row>
    <row r="10" spans="1:15" ht="89.25" customHeight="1" x14ac:dyDescent="0.3">
      <c r="A10" s="135">
        <v>7</v>
      </c>
      <c r="B10" s="52" t="s">
        <v>1770</v>
      </c>
      <c r="C10" s="52" t="s">
        <v>1057</v>
      </c>
      <c r="D10" s="52" t="s">
        <v>1058</v>
      </c>
      <c r="E10" s="52" t="s">
        <v>1059</v>
      </c>
      <c r="F10" s="52" t="s">
        <v>62</v>
      </c>
      <c r="G10" s="52" t="s">
        <v>63</v>
      </c>
      <c r="H10" s="52" t="s">
        <v>64</v>
      </c>
      <c r="I10" s="53">
        <v>41640</v>
      </c>
      <c r="J10" s="53">
        <v>42794</v>
      </c>
      <c r="K10" s="52" t="s">
        <v>1771</v>
      </c>
      <c r="L10" s="54">
        <v>695698</v>
      </c>
      <c r="M10" s="54">
        <v>695698</v>
      </c>
      <c r="N10" s="134">
        <v>556558.4</v>
      </c>
      <c r="O10" s="58"/>
    </row>
    <row r="11" spans="1:15" ht="61.5" customHeight="1" x14ac:dyDescent="0.3">
      <c r="A11" s="9">
        <v>8</v>
      </c>
      <c r="B11" s="52" t="s">
        <v>1772</v>
      </c>
      <c r="C11" s="52" t="s">
        <v>65</v>
      </c>
      <c r="D11" s="52" t="s">
        <v>1060</v>
      </c>
      <c r="E11" s="52" t="s">
        <v>1056</v>
      </c>
      <c r="F11" s="52" t="s">
        <v>66</v>
      </c>
      <c r="G11" s="52" t="s">
        <v>67</v>
      </c>
      <c r="H11" s="52" t="s">
        <v>68</v>
      </c>
      <c r="I11" s="53">
        <v>41640</v>
      </c>
      <c r="J11" s="53">
        <v>43008</v>
      </c>
      <c r="K11" s="52" t="s">
        <v>69</v>
      </c>
      <c r="L11" s="54">
        <v>7559755.7400000002</v>
      </c>
      <c r="M11" s="54">
        <v>5576859.5300000003</v>
      </c>
      <c r="N11" s="134">
        <v>4740330.5999999996</v>
      </c>
      <c r="O11" s="58"/>
    </row>
    <row r="12" spans="1:15" ht="105.75" customHeight="1" x14ac:dyDescent="0.3">
      <c r="A12" s="135">
        <v>9</v>
      </c>
      <c r="B12" s="52" t="s">
        <v>1773</v>
      </c>
      <c r="C12" s="52" t="s">
        <v>70</v>
      </c>
      <c r="D12" s="52" t="s">
        <v>1061</v>
      </c>
      <c r="E12" s="52" t="s">
        <v>1062</v>
      </c>
      <c r="F12" s="52" t="s">
        <v>72</v>
      </c>
      <c r="G12" s="52" t="s">
        <v>73</v>
      </c>
      <c r="H12" s="52" t="s">
        <v>74</v>
      </c>
      <c r="I12" s="53">
        <v>41640</v>
      </c>
      <c r="J12" s="53">
        <v>43100</v>
      </c>
      <c r="K12" s="52" t="s">
        <v>75</v>
      </c>
      <c r="L12" s="54">
        <v>3610218.46</v>
      </c>
      <c r="M12" s="54">
        <v>3444393.46</v>
      </c>
      <c r="N12" s="134">
        <v>2927734.44</v>
      </c>
      <c r="O12" s="58"/>
    </row>
    <row r="13" spans="1:15" ht="64.5" customHeight="1" x14ac:dyDescent="0.3">
      <c r="A13" s="9">
        <v>10</v>
      </c>
      <c r="B13" s="52" t="s">
        <v>1774</v>
      </c>
      <c r="C13" s="52" t="s">
        <v>1063</v>
      </c>
      <c r="D13" s="52" t="s">
        <v>1064</v>
      </c>
      <c r="E13" s="52" t="s">
        <v>1062</v>
      </c>
      <c r="F13" s="52" t="s">
        <v>759</v>
      </c>
      <c r="G13" s="52" t="s">
        <v>760</v>
      </c>
      <c r="H13" s="52" t="s">
        <v>1065</v>
      </c>
      <c r="I13" s="53">
        <v>41640</v>
      </c>
      <c r="J13" s="53">
        <v>43039</v>
      </c>
      <c r="K13" s="52" t="s">
        <v>1066</v>
      </c>
      <c r="L13" s="54">
        <v>1166956.99</v>
      </c>
      <c r="M13" s="54">
        <v>678356.99</v>
      </c>
      <c r="N13" s="134">
        <v>576603.43999999994</v>
      </c>
      <c r="O13" s="58"/>
    </row>
    <row r="14" spans="1:15" ht="61.2" x14ac:dyDescent="0.3">
      <c r="A14" s="135">
        <v>11</v>
      </c>
      <c r="B14" s="52" t="s">
        <v>1775</v>
      </c>
      <c r="C14" s="52" t="s">
        <v>1776</v>
      </c>
      <c r="D14" s="52" t="s">
        <v>1067</v>
      </c>
      <c r="E14" s="52" t="s">
        <v>1059</v>
      </c>
      <c r="F14" s="52" t="s">
        <v>76</v>
      </c>
      <c r="G14" s="52" t="s">
        <v>77</v>
      </c>
      <c r="H14" s="52" t="s">
        <v>78</v>
      </c>
      <c r="I14" s="53">
        <v>41640</v>
      </c>
      <c r="J14" s="53">
        <v>43008</v>
      </c>
      <c r="K14" s="52" t="s">
        <v>79</v>
      </c>
      <c r="L14" s="54">
        <v>3996534.46</v>
      </c>
      <c r="M14" s="54">
        <v>3996534.46</v>
      </c>
      <c r="N14" s="134">
        <v>3197227.56</v>
      </c>
      <c r="O14" s="58"/>
    </row>
    <row r="15" spans="1:15" ht="111.75" customHeight="1" x14ac:dyDescent="0.3">
      <c r="A15" s="9">
        <v>12</v>
      </c>
      <c r="B15" s="52" t="s">
        <v>1777</v>
      </c>
      <c r="C15" s="52" t="s">
        <v>80</v>
      </c>
      <c r="D15" s="52" t="s">
        <v>1068</v>
      </c>
      <c r="E15" s="52" t="s">
        <v>1043</v>
      </c>
      <c r="F15" s="52" t="s">
        <v>81</v>
      </c>
      <c r="G15" s="52" t="s">
        <v>82</v>
      </c>
      <c r="H15" s="52" t="s">
        <v>83</v>
      </c>
      <c r="I15" s="53">
        <v>41640</v>
      </c>
      <c r="J15" s="53">
        <v>43008</v>
      </c>
      <c r="K15" s="52" t="s">
        <v>2606</v>
      </c>
      <c r="L15" s="54">
        <v>3576817.59</v>
      </c>
      <c r="M15" s="54">
        <v>3576817.59</v>
      </c>
      <c r="N15" s="134">
        <v>3040294.95</v>
      </c>
      <c r="O15" s="58"/>
    </row>
    <row r="16" spans="1:15" ht="88.5" customHeight="1" x14ac:dyDescent="0.3">
      <c r="A16" s="135">
        <v>13</v>
      </c>
      <c r="B16" s="52" t="s">
        <v>1778</v>
      </c>
      <c r="C16" s="52" t="s">
        <v>84</v>
      </c>
      <c r="D16" s="52" t="s">
        <v>1069</v>
      </c>
      <c r="E16" s="52" t="s">
        <v>1070</v>
      </c>
      <c r="F16" s="52" t="s">
        <v>86</v>
      </c>
      <c r="G16" s="52" t="s">
        <v>87</v>
      </c>
      <c r="H16" s="52" t="s">
        <v>88</v>
      </c>
      <c r="I16" s="53">
        <v>41640</v>
      </c>
      <c r="J16" s="53">
        <v>43008</v>
      </c>
      <c r="K16" s="52" t="s">
        <v>1779</v>
      </c>
      <c r="L16" s="54">
        <v>1652735.54</v>
      </c>
      <c r="M16" s="54">
        <v>1652735.54</v>
      </c>
      <c r="N16" s="134">
        <v>1404825.2</v>
      </c>
      <c r="O16" s="58"/>
    </row>
    <row r="17" spans="1:15" ht="91.8" x14ac:dyDescent="0.3">
      <c r="A17" s="9">
        <v>14</v>
      </c>
      <c r="B17" s="52" t="s">
        <v>1780</v>
      </c>
      <c r="C17" s="52" t="s">
        <v>1271</v>
      </c>
      <c r="D17" s="52" t="s">
        <v>1781</v>
      </c>
      <c r="E17" s="52" t="s">
        <v>1059</v>
      </c>
      <c r="F17" s="52" t="s">
        <v>1272</v>
      </c>
      <c r="G17" s="52" t="s">
        <v>1273</v>
      </c>
      <c r="H17" s="52" t="s">
        <v>1317</v>
      </c>
      <c r="I17" s="53">
        <v>42429</v>
      </c>
      <c r="J17" s="53">
        <v>43100</v>
      </c>
      <c r="K17" s="52" t="s">
        <v>1274</v>
      </c>
      <c r="L17" s="54">
        <v>3471199.24</v>
      </c>
      <c r="M17" s="54">
        <v>3426199.24</v>
      </c>
      <c r="N17" s="134">
        <v>2740959.39</v>
      </c>
      <c r="O17" s="58"/>
    </row>
    <row r="18" spans="1:15" ht="104.25" customHeight="1" x14ac:dyDescent="0.3">
      <c r="A18" s="135">
        <v>15</v>
      </c>
      <c r="B18" s="52" t="s">
        <v>1782</v>
      </c>
      <c r="C18" s="52" t="s">
        <v>1071</v>
      </c>
      <c r="D18" s="52" t="s">
        <v>1072</v>
      </c>
      <c r="E18" s="52" t="s">
        <v>1073</v>
      </c>
      <c r="F18" s="52" t="s">
        <v>1074</v>
      </c>
      <c r="G18" s="52" t="s">
        <v>1075</v>
      </c>
      <c r="H18" s="52" t="s">
        <v>1076</v>
      </c>
      <c r="I18" s="53">
        <v>41640</v>
      </c>
      <c r="J18" s="53">
        <v>43281</v>
      </c>
      <c r="K18" s="52" t="s">
        <v>2607</v>
      </c>
      <c r="L18" s="54">
        <v>6000000</v>
      </c>
      <c r="M18" s="54">
        <v>4000000</v>
      </c>
      <c r="N18" s="134">
        <v>3400000</v>
      </c>
      <c r="O18" s="58"/>
    </row>
    <row r="19" spans="1:15" ht="71.400000000000006" x14ac:dyDescent="0.3">
      <c r="A19" s="9">
        <v>16</v>
      </c>
      <c r="B19" s="52" t="s">
        <v>1783</v>
      </c>
      <c r="C19" s="52" t="s">
        <v>1784</v>
      </c>
      <c r="D19" s="52" t="s">
        <v>1077</v>
      </c>
      <c r="E19" s="52" t="s">
        <v>1078</v>
      </c>
      <c r="F19" s="52" t="s">
        <v>91</v>
      </c>
      <c r="G19" s="52" t="s">
        <v>92</v>
      </c>
      <c r="H19" s="52" t="s">
        <v>93</v>
      </c>
      <c r="I19" s="53">
        <v>41640</v>
      </c>
      <c r="J19" s="53">
        <v>43008</v>
      </c>
      <c r="K19" s="52" t="s">
        <v>94</v>
      </c>
      <c r="L19" s="54">
        <v>2666759.98</v>
      </c>
      <c r="M19" s="54">
        <v>2666759.98</v>
      </c>
      <c r="N19" s="134">
        <v>2266745.98</v>
      </c>
      <c r="O19" s="58"/>
    </row>
    <row r="20" spans="1:15" ht="132.75" customHeight="1" x14ac:dyDescent="0.3">
      <c r="A20" s="135">
        <v>17</v>
      </c>
      <c r="B20" s="52" t="s">
        <v>1785</v>
      </c>
      <c r="C20" s="52" t="s">
        <v>1276</v>
      </c>
      <c r="D20" s="52" t="s">
        <v>1275</v>
      </c>
      <c r="E20" s="52" t="s">
        <v>1062</v>
      </c>
      <c r="F20" s="52" t="s">
        <v>245</v>
      </c>
      <c r="G20" s="52" t="s">
        <v>616</v>
      </c>
      <c r="H20" s="52" t="s">
        <v>1318</v>
      </c>
      <c r="I20" s="53">
        <v>41640</v>
      </c>
      <c r="J20" s="53">
        <v>43069</v>
      </c>
      <c r="K20" s="52" t="s">
        <v>1786</v>
      </c>
      <c r="L20" s="54">
        <v>1812272.32</v>
      </c>
      <c r="M20" s="54">
        <v>1812272.32</v>
      </c>
      <c r="N20" s="134">
        <v>1540431.47</v>
      </c>
      <c r="O20" s="58"/>
    </row>
    <row r="21" spans="1:15" ht="61.2" x14ac:dyDescent="0.3">
      <c r="A21" s="9">
        <v>18</v>
      </c>
      <c r="B21" s="52" t="s">
        <v>1787</v>
      </c>
      <c r="C21" s="52" t="s">
        <v>95</v>
      </c>
      <c r="D21" s="52" t="s">
        <v>1079</v>
      </c>
      <c r="E21" s="52" t="s">
        <v>1080</v>
      </c>
      <c r="F21" s="52" t="s">
        <v>97</v>
      </c>
      <c r="G21" s="52" t="s">
        <v>98</v>
      </c>
      <c r="H21" s="52" t="s">
        <v>1788</v>
      </c>
      <c r="I21" s="53">
        <v>41640</v>
      </c>
      <c r="J21" s="53">
        <v>43281</v>
      </c>
      <c r="K21" s="52" t="s">
        <v>99</v>
      </c>
      <c r="L21" s="54">
        <v>5585369.3899999997</v>
      </c>
      <c r="M21" s="54">
        <v>3999682.8</v>
      </c>
      <c r="N21" s="134">
        <v>3399730.38</v>
      </c>
      <c r="O21" s="58"/>
    </row>
    <row r="22" spans="1:15" ht="84" customHeight="1" x14ac:dyDescent="0.3">
      <c r="A22" s="135">
        <v>19</v>
      </c>
      <c r="B22" s="52" t="s">
        <v>1789</v>
      </c>
      <c r="C22" s="52" t="s">
        <v>1081</v>
      </c>
      <c r="D22" s="52" t="s">
        <v>1082</v>
      </c>
      <c r="E22" s="52" t="s">
        <v>1083</v>
      </c>
      <c r="F22" s="52" t="s">
        <v>1084</v>
      </c>
      <c r="G22" s="52" t="s">
        <v>1085</v>
      </c>
      <c r="H22" s="52" t="s">
        <v>1790</v>
      </c>
      <c r="I22" s="53">
        <v>41640</v>
      </c>
      <c r="J22" s="53">
        <v>43190</v>
      </c>
      <c r="K22" s="52" t="s">
        <v>1086</v>
      </c>
      <c r="L22" s="54">
        <v>14683173.48</v>
      </c>
      <c r="M22" s="54">
        <v>8000000</v>
      </c>
      <c r="N22" s="134">
        <v>6800000</v>
      </c>
      <c r="O22" s="58"/>
    </row>
    <row r="23" spans="1:15" ht="61.2" x14ac:dyDescent="0.3">
      <c r="A23" s="9">
        <v>20</v>
      </c>
      <c r="B23" s="52" t="s">
        <v>1791</v>
      </c>
      <c r="C23" s="52" t="s">
        <v>100</v>
      </c>
      <c r="D23" s="52" t="s">
        <v>1087</v>
      </c>
      <c r="E23" s="52" t="s">
        <v>1078</v>
      </c>
      <c r="F23" s="52" t="s">
        <v>960</v>
      </c>
      <c r="G23" s="52" t="s">
        <v>101</v>
      </c>
      <c r="H23" s="52" t="s">
        <v>102</v>
      </c>
      <c r="I23" s="53">
        <v>41640</v>
      </c>
      <c r="J23" s="53">
        <v>43100</v>
      </c>
      <c r="K23" s="52" t="s">
        <v>103</v>
      </c>
      <c r="L23" s="54">
        <v>3366061.23</v>
      </c>
      <c r="M23" s="54">
        <v>3366061.23</v>
      </c>
      <c r="N23" s="134">
        <v>2692848.98</v>
      </c>
      <c r="O23" s="58"/>
    </row>
    <row r="24" spans="1:15" ht="125.25" customHeight="1" x14ac:dyDescent="0.3">
      <c r="A24" s="135">
        <v>21</v>
      </c>
      <c r="B24" s="52" t="s">
        <v>1792</v>
      </c>
      <c r="C24" s="52" t="s">
        <v>1793</v>
      </c>
      <c r="D24" s="52" t="s">
        <v>104</v>
      </c>
      <c r="E24" s="52" t="s">
        <v>1059</v>
      </c>
      <c r="F24" s="52" t="s">
        <v>76</v>
      </c>
      <c r="G24" s="52" t="s">
        <v>105</v>
      </c>
      <c r="H24" s="52" t="s">
        <v>106</v>
      </c>
      <c r="I24" s="53">
        <v>41640</v>
      </c>
      <c r="J24" s="53">
        <v>42825</v>
      </c>
      <c r="K24" s="52" t="s">
        <v>2874</v>
      </c>
      <c r="L24" s="54">
        <v>4010327.47</v>
      </c>
      <c r="M24" s="54">
        <v>3971434.25</v>
      </c>
      <c r="N24" s="134">
        <v>3177147.4</v>
      </c>
      <c r="O24" s="58"/>
    </row>
    <row r="25" spans="1:15" ht="162" customHeight="1" x14ac:dyDescent="0.3">
      <c r="A25" s="9">
        <v>22</v>
      </c>
      <c r="B25" s="52" t="s">
        <v>1794</v>
      </c>
      <c r="C25" s="52" t="s">
        <v>107</v>
      </c>
      <c r="D25" s="52" t="s">
        <v>1088</v>
      </c>
      <c r="E25" s="52" t="s">
        <v>1089</v>
      </c>
      <c r="F25" s="52" t="s">
        <v>109</v>
      </c>
      <c r="G25" s="52" t="s">
        <v>110</v>
      </c>
      <c r="H25" s="52" t="s">
        <v>111</v>
      </c>
      <c r="I25" s="53">
        <v>41640</v>
      </c>
      <c r="J25" s="53">
        <v>43190</v>
      </c>
      <c r="K25" s="52" t="s">
        <v>1795</v>
      </c>
      <c r="L25" s="54">
        <v>5949919.1399999997</v>
      </c>
      <c r="M25" s="54">
        <v>3997337.55</v>
      </c>
      <c r="N25" s="134">
        <v>3397736.91</v>
      </c>
      <c r="O25" s="58"/>
    </row>
    <row r="26" spans="1:15" ht="51" x14ac:dyDescent="0.3">
      <c r="A26" s="135">
        <v>23</v>
      </c>
      <c r="B26" s="52" t="s">
        <v>1796</v>
      </c>
      <c r="C26" s="52" t="s">
        <v>113</v>
      </c>
      <c r="D26" s="52" t="s">
        <v>1090</v>
      </c>
      <c r="E26" s="52" t="s">
        <v>1059</v>
      </c>
      <c r="F26" s="52" t="s">
        <v>114</v>
      </c>
      <c r="G26" s="52" t="s">
        <v>115</v>
      </c>
      <c r="H26" s="52" t="s">
        <v>1797</v>
      </c>
      <c r="I26" s="53">
        <v>41640</v>
      </c>
      <c r="J26" s="53">
        <v>43100</v>
      </c>
      <c r="K26" s="52" t="s">
        <v>116</v>
      </c>
      <c r="L26" s="54">
        <v>2180001.1</v>
      </c>
      <c r="M26" s="54">
        <v>1939728.07</v>
      </c>
      <c r="N26" s="134">
        <v>1551782.45</v>
      </c>
      <c r="O26" s="58"/>
    </row>
    <row r="27" spans="1:15" ht="120" customHeight="1" x14ac:dyDescent="0.3">
      <c r="A27" s="9">
        <v>24</v>
      </c>
      <c r="B27" s="52" t="s">
        <v>1798</v>
      </c>
      <c r="C27" s="52" t="s">
        <v>1091</v>
      </c>
      <c r="D27" s="52" t="s">
        <v>1092</v>
      </c>
      <c r="E27" s="52" t="s">
        <v>1059</v>
      </c>
      <c r="F27" s="52" t="s">
        <v>117</v>
      </c>
      <c r="G27" s="52" t="s">
        <v>118</v>
      </c>
      <c r="H27" s="52" t="s">
        <v>119</v>
      </c>
      <c r="I27" s="53">
        <v>42349</v>
      </c>
      <c r="J27" s="53">
        <v>43220</v>
      </c>
      <c r="K27" s="52" t="s">
        <v>1799</v>
      </c>
      <c r="L27" s="54">
        <v>10402386</v>
      </c>
      <c r="M27" s="54">
        <v>4000000</v>
      </c>
      <c r="N27" s="134">
        <v>3200000</v>
      </c>
      <c r="O27" s="58"/>
    </row>
    <row r="28" spans="1:15" ht="134.25" customHeight="1" x14ac:dyDescent="0.3">
      <c r="A28" s="135">
        <v>25</v>
      </c>
      <c r="B28" s="52" t="s">
        <v>1800</v>
      </c>
      <c r="C28" s="52" t="s">
        <v>120</v>
      </c>
      <c r="D28" s="52" t="s">
        <v>121</v>
      </c>
      <c r="E28" s="52" t="s">
        <v>1080</v>
      </c>
      <c r="F28" s="52" t="s">
        <v>1801</v>
      </c>
      <c r="G28" s="52" t="s">
        <v>122</v>
      </c>
      <c r="H28" s="52" t="s">
        <v>123</v>
      </c>
      <c r="I28" s="53">
        <v>41640</v>
      </c>
      <c r="J28" s="53">
        <v>43039</v>
      </c>
      <c r="K28" s="52" t="s">
        <v>1802</v>
      </c>
      <c r="L28" s="54">
        <v>3379459.39</v>
      </c>
      <c r="M28" s="54">
        <v>3348739.39</v>
      </c>
      <c r="N28" s="134">
        <v>2846428.48</v>
      </c>
      <c r="O28" s="58"/>
    </row>
    <row r="29" spans="1:15" ht="126" customHeight="1" x14ac:dyDescent="0.3">
      <c r="A29" s="9">
        <v>26</v>
      </c>
      <c r="B29" s="52" t="s">
        <v>1803</v>
      </c>
      <c r="C29" s="52" t="s">
        <v>124</v>
      </c>
      <c r="D29" s="52" t="s">
        <v>1093</v>
      </c>
      <c r="E29" s="52" t="s">
        <v>1080</v>
      </c>
      <c r="F29" s="52" t="s">
        <v>125</v>
      </c>
      <c r="G29" s="52" t="s">
        <v>126</v>
      </c>
      <c r="H29" s="52" t="s">
        <v>127</v>
      </c>
      <c r="I29" s="53">
        <v>41640</v>
      </c>
      <c r="J29" s="53">
        <v>43100</v>
      </c>
      <c r="K29" s="52" t="s">
        <v>1804</v>
      </c>
      <c r="L29" s="54">
        <v>2712540</v>
      </c>
      <c r="M29" s="54">
        <v>2705160</v>
      </c>
      <c r="N29" s="134">
        <v>2299386</v>
      </c>
      <c r="O29" s="58"/>
    </row>
    <row r="30" spans="1:15" ht="112.2" x14ac:dyDescent="0.3">
      <c r="A30" s="135">
        <v>27</v>
      </c>
      <c r="B30" s="52" t="s">
        <v>1805</v>
      </c>
      <c r="C30" s="52" t="s">
        <v>1094</v>
      </c>
      <c r="D30" s="52" t="s">
        <v>1095</v>
      </c>
      <c r="E30" s="52" t="s">
        <v>1043</v>
      </c>
      <c r="F30" s="52" t="s">
        <v>128</v>
      </c>
      <c r="G30" s="52" t="s">
        <v>129</v>
      </c>
      <c r="H30" s="52" t="s">
        <v>130</v>
      </c>
      <c r="I30" s="53">
        <v>41640</v>
      </c>
      <c r="J30" s="53">
        <v>43100</v>
      </c>
      <c r="K30" s="52" t="s">
        <v>1806</v>
      </c>
      <c r="L30" s="54">
        <v>3999993.12</v>
      </c>
      <c r="M30" s="54">
        <v>3999993.12</v>
      </c>
      <c r="N30" s="134">
        <v>3399994.15</v>
      </c>
      <c r="O30" s="58"/>
    </row>
    <row r="31" spans="1:15" ht="97.5" customHeight="1" x14ac:dyDescent="0.3">
      <c r="A31" s="9">
        <v>28</v>
      </c>
      <c r="B31" s="52" t="s">
        <v>1807</v>
      </c>
      <c r="C31" s="52" t="s">
        <v>131</v>
      </c>
      <c r="D31" s="52" t="s">
        <v>1096</v>
      </c>
      <c r="E31" s="52" t="s">
        <v>1043</v>
      </c>
      <c r="F31" s="52" t="s">
        <v>132</v>
      </c>
      <c r="G31" s="52" t="s">
        <v>133</v>
      </c>
      <c r="H31" s="52" t="s">
        <v>1808</v>
      </c>
      <c r="I31" s="53">
        <v>41640</v>
      </c>
      <c r="J31" s="53">
        <v>43281</v>
      </c>
      <c r="K31" s="52" t="s">
        <v>134</v>
      </c>
      <c r="L31" s="54">
        <v>3990369.24</v>
      </c>
      <c r="M31" s="54">
        <v>3990369.24</v>
      </c>
      <c r="N31" s="134">
        <v>3391813.85</v>
      </c>
      <c r="O31" s="58"/>
    </row>
    <row r="32" spans="1:15" ht="81.599999999999994" x14ac:dyDescent="0.3">
      <c r="A32" s="135">
        <v>29</v>
      </c>
      <c r="B32" s="52" t="s">
        <v>1809</v>
      </c>
      <c r="C32" s="52" t="s">
        <v>135</v>
      </c>
      <c r="D32" s="52" t="s">
        <v>136</v>
      </c>
      <c r="E32" s="52" t="s">
        <v>1080</v>
      </c>
      <c r="F32" s="52" t="s">
        <v>137</v>
      </c>
      <c r="G32" s="52" t="s">
        <v>138</v>
      </c>
      <c r="H32" s="52" t="s">
        <v>139</v>
      </c>
      <c r="I32" s="53">
        <v>41640</v>
      </c>
      <c r="J32" s="53">
        <v>43156</v>
      </c>
      <c r="K32" s="52" t="s">
        <v>140</v>
      </c>
      <c r="L32" s="54">
        <v>8809444.7400000002</v>
      </c>
      <c r="M32" s="54">
        <v>4000000</v>
      </c>
      <c r="N32" s="134">
        <v>3400000</v>
      </c>
      <c r="O32" s="58"/>
    </row>
    <row r="33" spans="1:15" ht="102" x14ac:dyDescent="0.3">
      <c r="A33" s="9">
        <v>30</v>
      </c>
      <c r="B33" s="52" t="s">
        <v>1810</v>
      </c>
      <c r="C33" s="52" t="s">
        <v>1097</v>
      </c>
      <c r="D33" s="52" t="s">
        <v>1098</v>
      </c>
      <c r="E33" s="52" t="s">
        <v>1099</v>
      </c>
      <c r="F33" s="52" t="s">
        <v>142</v>
      </c>
      <c r="G33" s="52" t="s">
        <v>143</v>
      </c>
      <c r="H33" s="52" t="s">
        <v>144</v>
      </c>
      <c r="I33" s="53">
        <v>41640</v>
      </c>
      <c r="J33" s="53">
        <v>43281</v>
      </c>
      <c r="K33" s="52" t="s">
        <v>145</v>
      </c>
      <c r="L33" s="54">
        <v>6936684.1600000001</v>
      </c>
      <c r="M33" s="54">
        <v>4000000</v>
      </c>
      <c r="N33" s="134">
        <v>3200000</v>
      </c>
      <c r="O33" s="58"/>
    </row>
    <row r="34" spans="1:15" ht="115.5" customHeight="1" x14ac:dyDescent="0.3">
      <c r="A34" s="135">
        <v>31</v>
      </c>
      <c r="B34" s="52" t="s">
        <v>1811</v>
      </c>
      <c r="C34" s="52" t="s">
        <v>1100</v>
      </c>
      <c r="D34" s="52" t="s">
        <v>1101</v>
      </c>
      <c r="E34" s="52" t="s">
        <v>1073</v>
      </c>
      <c r="F34" s="52" t="s">
        <v>533</v>
      </c>
      <c r="G34" s="52" t="s">
        <v>534</v>
      </c>
      <c r="H34" s="52" t="s">
        <v>1102</v>
      </c>
      <c r="I34" s="53">
        <v>41640</v>
      </c>
      <c r="J34" s="53">
        <v>43100</v>
      </c>
      <c r="K34" s="52" t="s">
        <v>1812</v>
      </c>
      <c r="L34" s="54">
        <v>8166686.7400000002</v>
      </c>
      <c r="M34" s="54">
        <v>7285326.5</v>
      </c>
      <c r="N34" s="134">
        <v>6192527.5199999996</v>
      </c>
      <c r="O34" s="58"/>
    </row>
    <row r="35" spans="1:15" ht="100.5" customHeight="1" x14ac:dyDescent="0.3">
      <c r="A35" s="9">
        <v>32</v>
      </c>
      <c r="B35" s="52" t="s">
        <v>1813</v>
      </c>
      <c r="C35" s="52" t="s">
        <v>1103</v>
      </c>
      <c r="D35" s="52" t="s">
        <v>1104</v>
      </c>
      <c r="E35" s="52" t="s">
        <v>1062</v>
      </c>
      <c r="F35" s="52" t="s">
        <v>717</v>
      </c>
      <c r="G35" s="52" t="s">
        <v>718</v>
      </c>
      <c r="H35" s="52" t="s">
        <v>1814</v>
      </c>
      <c r="I35" s="53">
        <v>41640</v>
      </c>
      <c r="J35" s="53">
        <v>43465</v>
      </c>
      <c r="K35" s="52" t="s">
        <v>1105</v>
      </c>
      <c r="L35" s="54">
        <v>7566110.5599999996</v>
      </c>
      <c r="M35" s="54">
        <v>5940202.5599999996</v>
      </c>
      <c r="N35" s="134">
        <v>5049172.17</v>
      </c>
      <c r="O35" s="58"/>
    </row>
    <row r="36" spans="1:15" ht="71.400000000000006" x14ac:dyDescent="0.3">
      <c r="A36" s="135">
        <v>33</v>
      </c>
      <c r="B36" s="52" t="s">
        <v>1815</v>
      </c>
      <c r="C36" s="52" t="s">
        <v>1106</v>
      </c>
      <c r="D36" s="52" t="s">
        <v>1107</v>
      </c>
      <c r="E36" s="52" t="s">
        <v>1056</v>
      </c>
      <c r="F36" s="52" t="s">
        <v>588</v>
      </c>
      <c r="G36" s="52" t="s">
        <v>589</v>
      </c>
      <c r="H36" s="52" t="s">
        <v>1108</v>
      </c>
      <c r="I36" s="53">
        <v>41640</v>
      </c>
      <c r="J36" s="53">
        <v>43220</v>
      </c>
      <c r="K36" s="52" t="s">
        <v>1109</v>
      </c>
      <c r="L36" s="54">
        <v>1258916.5900000001</v>
      </c>
      <c r="M36" s="54">
        <v>1124863.76</v>
      </c>
      <c r="N36" s="134">
        <v>956134.19</v>
      </c>
      <c r="O36" s="58"/>
    </row>
    <row r="37" spans="1:15" ht="61.2" x14ac:dyDescent="0.3">
      <c r="A37" s="9">
        <v>34</v>
      </c>
      <c r="B37" s="52" t="s">
        <v>1816</v>
      </c>
      <c r="C37" s="52" t="s">
        <v>1110</v>
      </c>
      <c r="D37" s="52" t="s">
        <v>1111</v>
      </c>
      <c r="E37" s="52" t="s">
        <v>1059</v>
      </c>
      <c r="F37" s="52" t="s">
        <v>146</v>
      </c>
      <c r="G37" s="52" t="s">
        <v>147</v>
      </c>
      <c r="H37" s="52" t="s">
        <v>148</v>
      </c>
      <c r="I37" s="53">
        <v>41640</v>
      </c>
      <c r="J37" s="53">
        <v>42825</v>
      </c>
      <c r="K37" s="52" t="s">
        <v>149</v>
      </c>
      <c r="L37" s="54">
        <v>2200677</v>
      </c>
      <c r="M37" s="54">
        <v>2000000</v>
      </c>
      <c r="N37" s="134">
        <v>1600000</v>
      </c>
      <c r="O37" s="58"/>
    </row>
    <row r="38" spans="1:15" ht="72" customHeight="1" x14ac:dyDescent="0.3">
      <c r="A38" s="135">
        <v>35</v>
      </c>
      <c r="B38" s="52" t="s">
        <v>1817</v>
      </c>
      <c r="C38" s="52" t="s">
        <v>1112</v>
      </c>
      <c r="D38" s="52" t="s">
        <v>1113</v>
      </c>
      <c r="E38" s="52" t="s">
        <v>1083</v>
      </c>
      <c r="F38" s="52" t="s">
        <v>152</v>
      </c>
      <c r="G38" s="52" t="s">
        <v>153</v>
      </c>
      <c r="H38" s="52" t="s">
        <v>154</v>
      </c>
      <c r="I38" s="53">
        <v>41640</v>
      </c>
      <c r="J38" s="53">
        <v>43100</v>
      </c>
      <c r="K38" s="52" t="s">
        <v>155</v>
      </c>
      <c r="L38" s="54">
        <v>2250000</v>
      </c>
      <c r="M38" s="54">
        <v>2250000</v>
      </c>
      <c r="N38" s="134">
        <v>1912500</v>
      </c>
      <c r="O38" s="58"/>
    </row>
    <row r="39" spans="1:15" ht="54.75" customHeight="1" x14ac:dyDescent="0.3">
      <c r="A39" s="9">
        <v>36</v>
      </c>
      <c r="B39" s="52" t="s">
        <v>1818</v>
      </c>
      <c r="C39" s="52" t="s">
        <v>1114</v>
      </c>
      <c r="D39" s="52" t="s">
        <v>1055</v>
      </c>
      <c r="E39" s="52" t="s">
        <v>1043</v>
      </c>
      <c r="F39" s="52" t="s">
        <v>632</v>
      </c>
      <c r="G39" s="52" t="s">
        <v>633</v>
      </c>
      <c r="H39" s="52" t="s">
        <v>1819</v>
      </c>
      <c r="I39" s="53">
        <v>41640</v>
      </c>
      <c r="J39" s="53">
        <v>43008</v>
      </c>
      <c r="K39" s="52" t="s">
        <v>2608</v>
      </c>
      <c r="L39" s="54">
        <v>1675688.99</v>
      </c>
      <c r="M39" s="54">
        <v>1675688.99</v>
      </c>
      <c r="N39" s="134">
        <v>1424335.64</v>
      </c>
      <c r="O39" s="58"/>
    </row>
    <row r="40" spans="1:15" ht="81.75" customHeight="1" x14ac:dyDescent="0.3">
      <c r="A40" s="135">
        <v>37</v>
      </c>
      <c r="B40" s="52" t="s">
        <v>1820</v>
      </c>
      <c r="C40" s="52" t="s">
        <v>156</v>
      </c>
      <c r="D40" s="52" t="s">
        <v>1115</v>
      </c>
      <c r="E40" s="52" t="s">
        <v>1080</v>
      </c>
      <c r="F40" s="52" t="s">
        <v>157</v>
      </c>
      <c r="G40" s="52" t="s">
        <v>158</v>
      </c>
      <c r="H40" s="52" t="s">
        <v>159</v>
      </c>
      <c r="I40" s="53">
        <v>41640</v>
      </c>
      <c r="J40" s="53">
        <v>42916</v>
      </c>
      <c r="K40" s="52" t="s">
        <v>2609</v>
      </c>
      <c r="L40" s="54">
        <v>3999995.94</v>
      </c>
      <c r="M40" s="54">
        <v>3999995.94</v>
      </c>
      <c r="N40" s="134">
        <v>3399996.54</v>
      </c>
      <c r="O40" s="58"/>
    </row>
    <row r="41" spans="1:15" ht="71.400000000000006" x14ac:dyDescent="0.3">
      <c r="A41" s="9">
        <v>38</v>
      </c>
      <c r="B41" s="52" t="s">
        <v>1821</v>
      </c>
      <c r="C41" s="52" t="s">
        <v>1822</v>
      </c>
      <c r="D41" s="52" t="s">
        <v>1116</v>
      </c>
      <c r="E41" s="52" t="s">
        <v>1059</v>
      </c>
      <c r="F41" s="52" t="s">
        <v>160</v>
      </c>
      <c r="G41" s="52" t="s">
        <v>161</v>
      </c>
      <c r="H41" s="52" t="s">
        <v>1823</v>
      </c>
      <c r="I41" s="53">
        <v>41640</v>
      </c>
      <c r="J41" s="53">
        <v>43190</v>
      </c>
      <c r="K41" s="52" t="s">
        <v>162</v>
      </c>
      <c r="L41" s="54">
        <v>1280000</v>
      </c>
      <c r="M41" s="54">
        <v>1280000</v>
      </c>
      <c r="N41" s="134">
        <v>1024000</v>
      </c>
      <c r="O41" s="58"/>
    </row>
    <row r="42" spans="1:15" ht="81.599999999999994" x14ac:dyDescent="0.3">
      <c r="A42" s="135">
        <v>39</v>
      </c>
      <c r="B42" s="52" t="s">
        <v>1824</v>
      </c>
      <c r="C42" s="52" t="s">
        <v>1117</v>
      </c>
      <c r="D42" s="52" t="s">
        <v>1118</v>
      </c>
      <c r="E42" s="52" t="s">
        <v>1083</v>
      </c>
      <c r="F42" s="52" t="s">
        <v>1119</v>
      </c>
      <c r="G42" s="52" t="s">
        <v>1120</v>
      </c>
      <c r="H42" s="52" t="s">
        <v>1121</v>
      </c>
      <c r="I42" s="53">
        <v>41640</v>
      </c>
      <c r="J42" s="53">
        <v>43069</v>
      </c>
      <c r="K42" s="52" t="s">
        <v>1122</v>
      </c>
      <c r="L42" s="54">
        <v>1888091.72</v>
      </c>
      <c r="M42" s="54">
        <v>1888091.72</v>
      </c>
      <c r="N42" s="134">
        <v>1604877.96</v>
      </c>
      <c r="O42" s="58"/>
    </row>
    <row r="43" spans="1:15" ht="61.2" x14ac:dyDescent="0.3">
      <c r="A43" s="9">
        <v>40</v>
      </c>
      <c r="B43" s="52" t="s">
        <v>1825</v>
      </c>
      <c r="C43" s="52" t="s">
        <v>1123</v>
      </c>
      <c r="D43" s="52" t="s">
        <v>1124</v>
      </c>
      <c r="E43" s="52" t="s">
        <v>1078</v>
      </c>
      <c r="F43" s="52" t="s">
        <v>737</v>
      </c>
      <c r="G43" s="52" t="s">
        <v>738</v>
      </c>
      <c r="H43" s="52" t="s">
        <v>1125</v>
      </c>
      <c r="I43" s="53">
        <v>41640</v>
      </c>
      <c r="J43" s="53">
        <v>43281</v>
      </c>
      <c r="K43" s="52" t="s">
        <v>1826</v>
      </c>
      <c r="L43" s="54">
        <v>3998000</v>
      </c>
      <c r="M43" s="54">
        <v>3998000</v>
      </c>
      <c r="N43" s="134">
        <v>3348325</v>
      </c>
      <c r="O43" s="58"/>
    </row>
    <row r="44" spans="1:15" ht="126" customHeight="1" x14ac:dyDescent="0.3">
      <c r="A44" s="135">
        <v>41</v>
      </c>
      <c r="B44" s="52" t="s">
        <v>1827</v>
      </c>
      <c r="C44" s="52" t="s">
        <v>163</v>
      </c>
      <c r="D44" s="52" t="s">
        <v>1126</v>
      </c>
      <c r="E44" s="52" t="s">
        <v>1127</v>
      </c>
      <c r="F44" s="52" t="s">
        <v>165</v>
      </c>
      <c r="G44" s="52" t="s">
        <v>166</v>
      </c>
      <c r="H44" s="52" t="s">
        <v>167</v>
      </c>
      <c r="I44" s="53">
        <v>41640</v>
      </c>
      <c r="J44" s="53">
        <v>43281</v>
      </c>
      <c r="K44" s="52" t="s">
        <v>168</v>
      </c>
      <c r="L44" s="54">
        <v>4002180.89</v>
      </c>
      <c r="M44" s="54">
        <v>3739166.95</v>
      </c>
      <c r="N44" s="134">
        <v>3178291.9</v>
      </c>
      <c r="O44" s="58"/>
    </row>
    <row r="45" spans="1:15" ht="71.400000000000006" x14ac:dyDescent="0.3">
      <c r="A45" s="9">
        <v>42</v>
      </c>
      <c r="B45" s="52" t="s">
        <v>1828</v>
      </c>
      <c r="C45" s="52" t="s">
        <v>1829</v>
      </c>
      <c r="D45" s="52" t="s">
        <v>1128</v>
      </c>
      <c r="E45" s="52" t="s">
        <v>1129</v>
      </c>
      <c r="F45" s="52" t="s">
        <v>170</v>
      </c>
      <c r="G45" s="52" t="s">
        <v>171</v>
      </c>
      <c r="H45" s="52" t="s">
        <v>172</v>
      </c>
      <c r="I45" s="53">
        <v>41640</v>
      </c>
      <c r="J45" s="53">
        <v>43404</v>
      </c>
      <c r="K45" s="52" t="s">
        <v>1830</v>
      </c>
      <c r="L45" s="54">
        <v>4000000</v>
      </c>
      <c r="M45" s="54">
        <v>3968143</v>
      </c>
      <c r="N45" s="134">
        <v>3372921.55</v>
      </c>
      <c r="O45" s="58"/>
    </row>
    <row r="46" spans="1:15" ht="110.25" customHeight="1" x14ac:dyDescent="0.3">
      <c r="A46" s="135">
        <v>43</v>
      </c>
      <c r="B46" s="52" t="s">
        <v>1831</v>
      </c>
      <c r="C46" s="52" t="s">
        <v>173</v>
      </c>
      <c r="D46" s="52" t="s">
        <v>1130</v>
      </c>
      <c r="E46" s="52" t="s">
        <v>1070</v>
      </c>
      <c r="F46" s="52" t="s">
        <v>174</v>
      </c>
      <c r="G46" s="52" t="s">
        <v>175</v>
      </c>
      <c r="H46" s="52" t="s">
        <v>176</v>
      </c>
      <c r="I46" s="53">
        <v>41640</v>
      </c>
      <c r="J46" s="53">
        <v>43100</v>
      </c>
      <c r="K46" s="52" t="s">
        <v>177</v>
      </c>
      <c r="L46" s="54">
        <v>3999541.93</v>
      </c>
      <c r="M46" s="54">
        <v>3999541.93</v>
      </c>
      <c r="N46" s="134">
        <v>3399610.64</v>
      </c>
      <c r="O46" s="58"/>
    </row>
    <row r="47" spans="1:15" ht="117" customHeight="1" x14ac:dyDescent="0.3">
      <c r="A47" s="9">
        <v>44</v>
      </c>
      <c r="B47" s="52" t="s">
        <v>1832</v>
      </c>
      <c r="C47" s="52" t="s">
        <v>1131</v>
      </c>
      <c r="D47" s="52" t="s">
        <v>1132</v>
      </c>
      <c r="E47" s="52" t="s">
        <v>1073</v>
      </c>
      <c r="F47" s="52" t="s">
        <v>179</v>
      </c>
      <c r="G47" s="52" t="s">
        <v>180</v>
      </c>
      <c r="H47" s="52" t="s">
        <v>181</v>
      </c>
      <c r="I47" s="53">
        <v>41640</v>
      </c>
      <c r="J47" s="53">
        <v>43069</v>
      </c>
      <c r="K47" s="52" t="s">
        <v>182</v>
      </c>
      <c r="L47" s="54">
        <v>7724241.2000000002</v>
      </c>
      <c r="M47" s="54">
        <v>5590806.2000000002</v>
      </c>
      <c r="N47" s="134">
        <v>4752185.2699999996</v>
      </c>
      <c r="O47" s="58"/>
    </row>
    <row r="48" spans="1:15" ht="61.2" x14ac:dyDescent="0.3">
      <c r="A48" s="135">
        <v>45</v>
      </c>
      <c r="B48" s="52" t="s">
        <v>1833</v>
      </c>
      <c r="C48" s="52" t="s">
        <v>183</v>
      </c>
      <c r="D48" s="52" t="s">
        <v>1133</v>
      </c>
      <c r="E48" s="52" t="s">
        <v>1073</v>
      </c>
      <c r="F48" s="52" t="s">
        <v>184</v>
      </c>
      <c r="G48" s="52" t="s">
        <v>185</v>
      </c>
      <c r="H48" s="52" t="s">
        <v>186</v>
      </c>
      <c r="I48" s="53">
        <v>41640</v>
      </c>
      <c r="J48" s="53">
        <v>43495</v>
      </c>
      <c r="K48" s="52" t="s">
        <v>187</v>
      </c>
      <c r="L48" s="54">
        <v>4136998.9</v>
      </c>
      <c r="M48" s="54">
        <v>3997883.12</v>
      </c>
      <c r="N48" s="134">
        <v>3398200.65</v>
      </c>
      <c r="O48" s="58"/>
    </row>
    <row r="49" spans="1:15" ht="112.2" x14ac:dyDescent="0.3">
      <c r="A49" s="9">
        <v>46</v>
      </c>
      <c r="B49" s="52" t="s">
        <v>1834</v>
      </c>
      <c r="C49" s="52" t="s">
        <v>188</v>
      </c>
      <c r="D49" s="52" t="s">
        <v>1134</v>
      </c>
      <c r="E49" s="52" t="s">
        <v>1062</v>
      </c>
      <c r="F49" s="52" t="s">
        <v>190</v>
      </c>
      <c r="G49" s="52" t="s">
        <v>191</v>
      </c>
      <c r="H49" s="52" t="s">
        <v>192</v>
      </c>
      <c r="I49" s="53">
        <v>41640</v>
      </c>
      <c r="J49" s="53">
        <v>43131</v>
      </c>
      <c r="K49" s="52" t="s">
        <v>193</v>
      </c>
      <c r="L49" s="54">
        <v>4131967.11</v>
      </c>
      <c r="M49" s="54">
        <v>3993347.59</v>
      </c>
      <c r="N49" s="134">
        <v>3394345.45</v>
      </c>
      <c r="O49" s="58"/>
    </row>
    <row r="50" spans="1:15" ht="108" customHeight="1" x14ac:dyDescent="0.3">
      <c r="A50" s="135">
        <v>47</v>
      </c>
      <c r="B50" s="52" t="s">
        <v>1835</v>
      </c>
      <c r="C50" s="52" t="s">
        <v>1135</v>
      </c>
      <c r="D50" s="52" t="s">
        <v>1136</v>
      </c>
      <c r="E50" s="52" t="s">
        <v>1043</v>
      </c>
      <c r="F50" s="52" t="s">
        <v>132</v>
      </c>
      <c r="G50" s="52" t="s">
        <v>692</v>
      </c>
      <c r="H50" s="52" t="s">
        <v>1137</v>
      </c>
      <c r="I50" s="53">
        <v>41640</v>
      </c>
      <c r="J50" s="53">
        <v>43190</v>
      </c>
      <c r="K50" s="52" t="s">
        <v>1138</v>
      </c>
      <c r="L50" s="54">
        <v>9719819.5299999993</v>
      </c>
      <c r="M50" s="54">
        <v>4817977.22</v>
      </c>
      <c r="N50" s="134">
        <v>4095280.63</v>
      </c>
      <c r="O50" s="58"/>
    </row>
    <row r="51" spans="1:15" ht="81.599999999999994" x14ac:dyDescent="0.3">
      <c r="A51" s="9">
        <v>48</v>
      </c>
      <c r="B51" s="52" t="s">
        <v>1836</v>
      </c>
      <c r="C51" s="52" t="s">
        <v>1139</v>
      </c>
      <c r="D51" s="52" t="s">
        <v>1140</v>
      </c>
      <c r="E51" s="52" t="s">
        <v>1062</v>
      </c>
      <c r="F51" s="52" t="s">
        <v>195</v>
      </c>
      <c r="G51" s="52" t="s">
        <v>196</v>
      </c>
      <c r="H51" s="52" t="s">
        <v>197</v>
      </c>
      <c r="I51" s="53">
        <v>41640</v>
      </c>
      <c r="J51" s="53">
        <v>43100</v>
      </c>
      <c r="K51" s="52" t="s">
        <v>198</v>
      </c>
      <c r="L51" s="54">
        <v>4708163.05</v>
      </c>
      <c r="M51" s="54">
        <v>3858529.22</v>
      </c>
      <c r="N51" s="134">
        <v>3279749.83</v>
      </c>
      <c r="O51" s="58"/>
    </row>
    <row r="52" spans="1:15" ht="81.599999999999994" x14ac:dyDescent="0.3">
      <c r="A52" s="135">
        <v>49</v>
      </c>
      <c r="B52" s="52" t="s">
        <v>1837</v>
      </c>
      <c r="C52" s="52" t="s">
        <v>1141</v>
      </c>
      <c r="D52" s="52" t="s">
        <v>1142</v>
      </c>
      <c r="E52" s="52" t="s">
        <v>1127</v>
      </c>
      <c r="F52" s="52" t="s">
        <v>415</v>
      </c>
      <c r="G52" s="52" t="s">
        <v>416</v>
      </c>
      <c r="H52" s="52" t="s">
        <v>1143</v>
      </c>
      <c r="I52" s="53">
        <v>41640</v>
      </c>
      <c r="J52" s="53">
        <v>43281</v>
      </c>
      <c r="K52" s="52" t="s">
        <v>1144</v>
      </c>
      <c r="L52" s="54">
        <v>4780207.5999999996</v>
      </c>
      <c r="M52" s="54">
        <v>3999818.88</v>
      </c>
      <c r="N52" s="134">
        <v>3399846.04</v>
      </c>
      <c r="O52" s="58"/>
    </row>
    <row r="53" spans="1:15" ht="91.8" x14ac:dyDescent="0.3">
      <c r="A53" s="9">
        <v>50</v>
      </c>
      <c r="B53" s="52" t="s">
        <v>1600</v>
      </c>
      <c r="C53" s="52" t="s">
        <v>1601</v>
      </c>
      <c r="D53" s="52" t="s">
        <v>1602</v>
      </c>
      <c r="E53" s="52" t="s">
        <v>1056</v>
      </c>
      <c r="F53" s="52" t="s">
        <v>1603</v>
      </c>
      <c r="G53" s="52" t="s">
        <v>1604</v>
      </c>
      <c r="H53" s="52" t="s">
        <v>1606</v>
      </c>
      <c r="I53" s="53">
        <v>41640</v>
      </c>
      <c r="J53" s="53">
        <v>43465</v>
      </c>
      <c r="K53" s="52" t="s">
        <v>1605</v>
      </c>
      <c r="L53" s="54">
        <v>1787343.14</v>
      </c>
      <c r="M53" s="54">
        <v>1787343.14</v>
      </c>
      <c r="N53" s="134">
        <v>1519241.66</v>
      </c>
      <c r="O53" s="58"/>
    </row>
    <row r="54" spans="1:15" ht="69" customHeight="1" x14ac:dyDescent="0.3">
      <c r="A54" s="135">
        <v>51</v>
      </c>
      <c r="B54" s="52" t="s">
        <v>1838</v>
      </c>
      <c r="C54" s="52" t="s">
        <v>199</v>
      </c>
      <c r="D54" s="52" t="s">
        <v>1145</v>
      </c>
      <c r="E54" s="52" t="s">
        <v>1078</v>
      </c>
      <c r="F54" s="52" t="s">
        <v>200</v>
      </c>
      <c r="G54" s="52" t="s">
        <v>201</v>
      </c>
      <c r="H54" s="52" t="s">
        <v>202</v>
      </c>
      <c r="I54" s="53">
        <v>41640</v>
      </c>
      <c r="J54" s="53">
        <v>43100</v>
      </c>
      <c r="K54" s="52" t="s">
        <v>203</v>
      </c>
      <c r="L54" s="54">
        <v>1156612.67</v>
      </c>
      <c r="M54" s="54">
        <v>1155505.67</v>
      </c>
      <c r="N54" s="134">
        <v>982179.81</v>
      </c>
      <c r="O54" s="58"/>
    </row>
    <row r="55" spans="1:15" ht="69.75" customHeight="1" x14ac:dyDescent="0.3">
      <c r="A55" s="9">
        <v>52</v>
      </c>
      <c r="B55" s="52" t="s">
        <v>1839</v>
      </c>
      <c r="C55" s="52" t="s">
        <v>204</v>
      </c>
      <c r="D55" s="52" t="s">
        <v>1146</v>
      </c>
      <c r="E55" s="52" t="s">
        <v>1080</v>
      </c>
      <c r="F55" s="52" t="s">
        <v>205</v>
      </c>
      <c r="G55" s="52" t="s">
        <v>206</v>
      </c>
      <c r="H55" s="52" t="s">
        <v>207</v>
      </c>
      <c r="I55" s="53">
        <v>41640</v>
      </c>
      <c r="J55" s="53">
        <v>43100</v>
      </c>
      <c r="K55" s="52" t="s">
        <v>1840</v>
      </c>
      <c r="L55" s="54">
        <v>3768228.92</v>
      </c>
      <c r="M55" s="54">
        <v>3749778.92</v>
      </c>
      <c r="N55" s="134">
        <v>3187312.08</v>
      </c>
      <c r="O55" s="58"/>
    </row>
    <row r="56" spans="1:15" ht="128.25" customHeight="1" x14ac:dyDescent="0.3">
      <c r="A56" s="135">
        <v>53</v>
      </c>
      <c r="B56" s="52" t="s">
        <v>1841</v>
      </c>
      <c r="C56" s="52" t="s">
        <v>208</v>
      </c>
      <c r="D56" s="52" t="s">
        <v>1147</v>
      </c>
      <c r="E56" s="52" t="s">
        <v>1073</v>
      </c>
      <c r="F56" s="52" t="s">
        <v>209</v>
      </c>
      <c r="G56" s="52" t="s">
        <v>210</v>
      </c>
      <c r="H56" s="52" t="s">
        <v>211</v>
      </c>
      <c r="I56" s="53">
        <v>41640</v>
      </c>
      <c r="J56" s="53">
        <v>43555</v>
      </c>
      <c r="K56" s="52" t="s">
        <v>212</v>
      </c>
      <c r="L56" s="54">
        <v>4207665.07</v>
      </c>
      <c r="M56" s="54">
        <v>3999361.51</v>
      </c>
      <c r="N56" s="134">
        <v>3399457.28</v>
      </c>
      <c r="O56" s="58"/>
    </row>
    <row r="57" spans="1:15" ht="98.25" customHeight="1" x14ac:dyDescent="0.3">
      <c r="A57" s="9">
        <v>54</v>
      </c>
      <c r="B57" s="52" t="s">
        <v>1842</v>
      </c>
      <c r="C57" s="52" t="s">
        <v>213</v>
      </c>
      <c r="D57" s="52" t="s">
        <v>1148</v>
      </c>
      <c r="E57" s="52" t="s">
        <v>1056</v>
      </c>
      <c r="F57" s="52" t="s">
        <v>214</v>
      </c>
      <c r="G57" s="52" t="s">
        <v>215</v>
      </c>
      <c r="H57" s="52" t="s">
        <v>216</v>
      </c>
      <c r="I57" s="53">
        <v>41640</v>
      </c>
      <c r="J57" s="53">
        <v>42916</v>
      </c>
      <c r="K57" s="52" t="s">
        <v>1843</v>
      </c>
      <c r="L57" s="54">
        <v>890811.84</v>
      </c>
      <c r="M57" s="54">
        <v>880356.84</v>
      </c>
      <c r="N57" s="134">
        <v>748303.31</v>
      </c>
      <c r="O57" s="58"/>
    </row>
    <row r="58" spans="1:15" ht="61.2" x14ac:dyDescent="0.3">
      <c r="A58" s="135">
        <v>55</v>
      </c>
      <c r="B58" s="52" t="s">
        <v>1844</v>
      </c>
      <c r="C58" s="52" t="s">
        <v>217</v>
      </c>
      <c r="D58" s="52" t="s">
        <v>1149</v>
      </c>
      <c r="E58" s="52" t="s">
        <v>1078</v>
      </c>
      <c r="F58" s="52" t="s">
        <v>218</v>
      </c>
      <c r="G58" s="52" t="s">
        <v>219</v>
      </c>
      <c r="H58" s="52" t="s">
        <v>220</v>
      </c>
      <c r="I58" s="53">
        <v>41640</v>
      </c>
      <c r="J58" s="53">
        <v>43250</v>
      </c>
      <c r="K58" s="52" t="s">
        <v>221</v>
      </c>
      <c r="L58" s="54">
        <v>5010364.38</v>
      </c>
      <c r="M58" s="54">
        <v>4612540</v>
      </c>
      <c r="N58" s="134">
        <v>3920659</v>
      </c>
      <c r="O58" s="58"/>
    </row>
    <row r="59" spans="1:15" ht="51" x14ac:dyDescent="0.3">
      <c r="A59" s="9">
        <v>56</v>
      </c>
      <c r="B59" s="52" t="s">
        <v>1845</v>
      </c>
      <c r="C59" s="52" t="s">
        <v>222</v>
      </c>
      <c r="D59" s="52" t="s">
        <v>1150</v>
      </c>
      <c r="E59" s="52" t="s">
        <v>1078</v>
      </c>
      <c r="F59" s="52" t="s">
        <v>224</v>
      </c>
      <c r="G59" s="52" t="s">
        <v>225</v>
      </c>
      <c r="H59" s="52" t="s">
        <v>226</v>
      </c>
      <c r="I59" s="53">
        <v>41640</v>
      </c>
      <c r="J59" s="53">
        <v>43069</v>
      </c>
      <c r="K59" s="52" t="s">
        <v>1846</v>
      </c>
      <c r="L59" s="54">
        <v>3163866.9</v>
      </c>
      <c r="M59" s="54">
        <v>3162636.9</v>
      </c>
      <c r="N59" s="134">
        <v>2688241.36</v>
      </c>
      <c r="O59" s="58"/>
    </row>
    <row r="60" spans="1:15" ht="105" customHeight="1" x14ac:dyDescent="0.3">
      <c r="A60" s="135">
        <v>57</v>
      </c>
      <c r="B60" s="52" t="s">
        <v>1847</v>
      </c>
      <c r="C60" s="52" t="s">
        <v>1151</v>
      </c>
      <c r="D60" s="52" t="s">
        <v>1152</v>
      </c>
      <c r="E60" s="52" t="s">
        <v>1070</v>
      </c>
      <c r="F60" s="52" t="s">
        <v>228</v>
      </c>
      <c r="G60" s="52" t="s">
        <v>229</v>
      </c>
      <c r="H60" s="52" t="s">
        <v>230</v>
      </c>
      <c r="I60" s="53">
        <v>41640</v>
      </c>
      <c r="J60" s="53">
        <v>42916</v>
      </c>
      <c r="K60" s="52" t="s">
        <v>1848</v>
      </c>
      <c r="L60" s="54">
        <v>2465917.37</v>
      </c>
      <c r="M60" s="54">
        <v>2446975.37</v>
      </c>
      <c r="N60" s="134">
        <v>2079929.06</v>
      </c>
      <c r="O60" s="58"/>
    </row>
    <row r="61" spans="1:15" ht="61.2" x14ac:dyDescent="0.3">
      <c r="A61" s="9">
        <v>58</v>
      </c>
      <c r="B61" s="52" t="s">
        <v>1849</v>
      </c>
      <c r="C61" s="52" t="s">
        <v>231</v>
      </c>
      <c r="D61" s="52" t="s">
        <v>1153</v>
      </c>
      <c r="E61" s="52" t="s">
        <v>1127</v>
      </c>
      <c r="F61" s="52" t="s">
        <v>232</v>
      </c>
      <c r="G61" s="52" t="s">
        <v>233</v>
      </c>
      <c r="H61" s="52" t="s">
        <v>234</v>
      </c>
      <c r="I61" s="53">
        <v>41640</v>
      </c>
      <c r="J61" s="53">
        <v>43039</v>
      </c>
      <c r="K61" s="52" t="s">
        <v>235</v>
      </c>
      <c r="L61" s="54">
        <v>1185470.6200000001</v>
      </c>
      <c r="M61" s="54">
        <v>956521.59</v>
      </c>
      <c r="N61" s="134">
        <v>813043.35</v>
      </c>
      <c r="O61" s="58"/>
    </row>
    <row r="62" spans="1:15" ht="81.599999999999994" x14ac:dyDescent="0.3">
      <c r="A62" s="135">
        <v>59</v>
      </c>
      <c r="B62" s="52" t="s">
        <v>1850</v>
      </c>
      <c r="C62" s="52" t="s">
        <v>236</v>
      </c>
      <c r="D62" s="52" t="s">
        <v>1154</v>
      </c>
      <c r="E62" s="52" t="s">
        <v>1051</v>
      </c>
      <c r="F62" s="52" t="s">
        <v>237</v>
      </c>
      <c r="G62" s="52" t="s">
        <v>238</v>
      </c>
      <c r="H62" s="52" t="s">
        <v>239</v>
      </c>
      <c r="I62" s="53">
        <v>41640</v>
      </c>
      <c r="J62" s="53">
        <v>43465</v>
      </c>
      <c r="K62" s="52" t="s">
        <v>240</v>
      </c>
      <c r="L62" s="54">
        <v>8090077.0800000001</v>
      </c>
      <c r="M62" s="54">
        <v>8000000</v>
      </c>
      <c r="N62" s="134">
        <v>6800000</v>
      </c>
      <c r="O62" s="58"/>
    </row>
    <row r="63" spans="1:15" ht="94.5" customHeight="1" x14ac:dyDescent="0.3">
      <c r="A63" s="9">
        <v>60</v>
      </c>
      <c r="B63" s="52" t="s">
        <v>1851</v>
      </c>
      <c r="C63" s="52" t="s">
        <v>241</v>
      </c>
      <c r="D63" s="52" t="s">
        <v>1155</v>
      </c>
      <c r="E63" s="52" t="s">
        <v>1062</v>
      </c>
      <c r="F63" s="52" t="s">
        <v>242</v>
      </c>
      <c r="G63" s="52" t="s">
        <v>243</v>
      </c>
      <c r="H63" s="52" t="s">
        <v>244</v>
      </c>
      <c r="I63" s="53">
        <v>42401</v>
      </c>
      <c r="J63" s="53">
        <v>43039</v>
      </c>
      <c r="K63" s="52" t="s">
        <v>2610</v>
      </c>
      <c r="L63" s="54">
        <v>4306801.46</v>
      </c>
      <c r="M63" s="54">
        <v>3981003.94</v>
      </c>
      <c r="N63" s="134">
        <v>3383853.34</v>
      </c>
      <c r="O63" s="58"/>
    </row>
    <row r="64" spans="1:15" ht="96.75" customHeight="1" x14ac:dyDescent="0.3">
      <c r="A64" s="135">
        <v>61</v>
      </c>
      <c r="B64" s="52" t="s">
        <v>1852</v>
      </c>
      <c r="C64" s="52" t="s">
        <v>1156</v>
      </c>
      <c r="D64" s="52" t="s">
        <v>1157</v>
      </c>
      <c r="E64" s="52" t="s">
        <v>1080</v>
      </c>
      <c r="F64" s="52" t="s">
        <v>157</v>
      </c>
      <c r="G64" s="52" t="s">
        <v>1158</v>
      </c>
      <c r="H64" s="52" t="s">
        <v>1159</v>
      </c>
      <c r="I64" s="53">
        <v>41640</v>
      </c>
      <c r="J64" s="53">
        <v>43008</v>
      </c>
      <c r="K64" s="52" t="s">
        <v>1160</v>
      </c>
      <c r="L64" s="54">
        <v>37983554.770000003</v>
      </c>
      <c r="M64" s="54">
        <v>8000000</v>
      </c>
      <c r="N64" s="134">
        <v>6800000</v>
      </c>
      <c r="O64" s="58"/>
    </row>
    <row r="65" spans="1:15" ht="147.75" customHeight="1" x14ac:dyDescent="0.3">
      <c r="A65" s="9">
        <v>62</v>
      </c>
      <c r="B65" s="52" t="s">
        <v>1853</v>
      </c>
      <c r="C65" s="52" t="s">
        <v>1854</v>
      </c>
      <c r="D65" s="52" t="s">
        <v>1161</v>
      </c>
      <c r="E65" s="52" t="s">
        <v>1062</v>
      </c>
      <c r="F65" s="52" t="s">
        <v>245</v>
      </c>
      <c r="G65" s="52" t="s">
        <v>246</v>
      </c>
      <c r="H65" s="52" t="s">
        <v>247</v>
      </c>
      <c r="I65" s="53">
        <v>41640</v>
      </c>
      <c r="J65" s="53">
        <v>42825</v>
      </c>
      <c r="K65" s="52" t="s">
        <v>1855</v>
      </c>
      <c r="L65" s="54">
        <v>3259900.63</v>
      </c>
      <c r="M65" s="54">
        <v>3259900.63</v>
      </c>
      <c r="N65" s="134">
        <v>2770915.53</v>
      </c>
      <c r="O65" s="58"/>
    </row>
    <row r="66" spans="1:15" ht="71.400000000000006" x14ac:dyDescent="0.3">
      <c r="A66" s="135">
        <v>63</v>
      </c>
      <c r="B66" s="52" t="s">
        <v>1856</v>
      </c>
      <c r="C66" s="52" t="s">
        <v>1162</v>
      </c>
      <c r="D66" s="52" t="s">
        <v>1163</v>
      </c>
      <c r="E66" s="52" t="s">
        <v>1051</v>
      </c>
      <c r="F66" s="52" t="s">
        <v>1164</v>
      </c>
      <c r="G66" s="52" t="s">
        <v>1165</v>
      </c>
      <c r="H66" s="52" t="s">
        <v>1166</v>
      </c>
      <c r="I66" s="53">
        <v>41640</v>
      </c>
      <c r="J66" s="53">
        <v>43008</v>
      </c>
      <c r="K66" s="52" t="s">
        <v>1857</v>
      </c>
      <c r="L66" s="54">
        <v>4165833.54</v>
      </c>
      <c r="M66" s="54">
        <v>3604049.23</v>
      </c>
      <c r="N66" s="134">
        <v>3063441.84</v>
      </c>
      <c r="O66" s="58"/>
    </row>
    <row r="67" spans="1:15" ht="132" customHeight="1" x14ac:dyDescent="0.3">
      <c r="A67" s="9">
        <v>64</v>
      </c>
      <c r="B67" s="52" t="s">
        <v>1858</v>
      </c>
      <c r="C67" s="52" t="s">
        <v>248</v>
      </c>
      <c r="D67" s="52" t="s">
        <v>1167</v>
      </c>
      <c r="E67" s="52" t="s">
        <v>1129</v>
      </c>
      <c r="F67" s="52" t="s">
        <v>170</v>
      </c>
      <c r="G67" s="52" t="s">
        <v>249</v>
      </c>
      <c r="H67" s="52" t="s">
        <v>1859</v>
      </c>
      <c r="I67" s="53">
        <v>41640</v>
      </c>
      <c r="J67" s="53">
        <v>43100</v>
      </c>
      <c r="K67" s="52" t="s">
        <v>250</v>
      </c>
      <c r="L67" s="54">
        <v>3532502.97</v>
      </c>
      <c r="M67" s="54">
        <v>3357283.64</v>
      </c>
      <c r="N67" s="134">
        <v>2853691.09</v>
      </c>
      <c r="O67" s="58"/>
    </row>
    <row r="68" spans="1:15" ht="147" customHeight="1" x14ac:dyDescent="0.3">
      <c r="A68" s="135">
        <v>65</v>
      </c>
      <c r="B68" s="52" t="s">
        <v>1860</v>
      </c>
      <c r="C68" s="52" t="s">
        <v>1168</v>
      </c>
      <c r="D68" s="52" t="s">
        <v>1169</v>
      </c>
      <c r="E68" s="52" t="s">
        <v>1062</v>
      </c>
      <c r="F68" s="52" t="s">
        <v>1170</v>
      </c>
      <c r="G68" s="52" t="s">
        <v>1171</v>
      </c>
      <c r="H68" s="52" t="s">
        <v>1172</v>
      </c>
      <c r="I68" s="53">
        <v>41640</v>
      </c>
      <c r="J68" s="53">
        <v>43100</v>
      </c>
      <c r="K68" s="52" t="s">
        <v>1173</v>
      </c>
      <c r="L68" s="54">
        <v>6221215.0300000003</v>
      </c>
      <c r="M68" s="54">
        <v>5685637.4500000002</v>
      </c>
      <c r="N68" s="134">
        <v>4832791.83</v>
      </c>
      <c r="O68" s="58"/>
    </row>
    <row r="69" spans="1:15" ht="142.80000000000001" x14ac:dyDescent="0.3">
      <c r="A69" s="9">
        <v>66</v>
      </c>
      <c r="B69" s="52" t="s">
        <v>1861</v>
      </c>
      <c r="C69" s="52" t="s">
        <v>1174</v>
      </c>
      <c r="D69" s="52" t="s">
        <v>1175</v>
      </c>
      <c r="E69" s="52" t="s">
        <v>1127</v>
      </c>
      <c r="F69" s="52" t="s">
        <v>441</v>
      </c>
      <c r="G69" s="52" t="s">
        <v>442</v>
      </c>
      <c r="H69" s="52" t="s">
        <v>1176</v>
      </c>
      <c r="I69" s="53">
        <v>41640</v>
      </c>
      <c r="J69" s="53">
        <v>43069</v>
      </c>
      <c r="K69" s="52" t="s">
        <v>1862</v>
      </c>
      <c r="L69" s="54">
        <v>2000000</v>
      </c>
      <c r="M69" s="54">
        <v>2000000</v>
      </c>
      <c r="N69" s="134">
        <v>1700000</v>
      </c>
      <c r="O69" s="58"/>
    </row>
    <row r="70" spans="1:15" ht="147.75" customHeight="1" x14ac:dyDescent="0.3">
      <c r="A70" s="135">
        <v>67</v>
      </c>
      <c r="B70" s="52" t="s">
        <v>1863</v>
      </c>
      <c r="C70" s="52" t="s">
        <v>1177</v>
      </c>
      <c r="D70" s="52" t="s">
        <v>1178</v>
      </c>
      <c r="E70" s="52" t="s">
        <v>1073</v>
      </c>
      <c r="F70" s="52" t="s">
        <v>328</v>
      </c>
      <c r="G70" s="52" t="s">
        <v>329</v>
      </c>
      <c r="H70" s="52" t="s">
        <v>1179</v>
      </c>
      <c r="I70" s="53">
        <v>41640</v>
      </c>
      <c r="J70" s="53">
        <v>43008</v>
      </c>
      <c r="K70" s="52" t="s">
        <v>2873</v>
      </c>
      <c r="L70" s="54">
        <v>4410000</v>
      </c>
      <c r="M70" s="54">
        <v>2000000</v>
      </c>
      <c r="N70" s="134">
        <v>1700000</v>
      </c>
      <c r="O70" s="58"/>
    </row>
    <row r="71" spans="1:15" ht="126.75" customHeight="1" x14ac:dyDescent="0.3">
      <c r="A71" s="9">
        <v>68</v>
      </c>
      <c r="B71" s="52" t="s">
        <v>1864</v>
      </c>
      <c r="C71" s="52" t="s">
        <v>1180</v>
      </c>
      <c r="D71" s="52" t="s">
        <v>1181</v>
      </c>
      <c r="E71" s="52" t="s">
        <v>1043</v>
      </c>
      <c r="F71" s="52" t="s">
        <v>132</v>
      </c>
      <c r="G71" s="52" t="s">
        <v>458</v>
      </c>
      <c r="H71" s="52" t="s">
        <v>1182</v>
      </c>
      <c r="I71" s="53">
        <v>41640</v>
      </c>
      <c r="J71" s="53">
        <v>42978</v>
      </c>
      <c r="K71" s="52" t="s">
        <v>1183</v>
      </c>
      <c r="L71" s="54">
        <v>2769885.13</v>
      </c>
      <c r="M71" s="54">
        <v>2000000</v>
      </c>
      <c r="N71" s="134">
        <v>1700000</v>
      </c>
      <c r="O71" s="58"/>
    </row>
    <row r="72" spans="1:15" ht="51" x14ac:dyDescent="0.3">
      <c r="A72" s="135">
        <v>69</v>
      </c>
      <c r="B72" s="52" t="s">
        <v>1865</v>
      </c>
      <c r="C72" s="52" t="s">
        <v>1278</v>
      </c>
      <c r="D72" s="52" t="s">
        <v>1277</v>
      </c>
      <c r="E72" s="52" t="s">
        <v>1089</v>
      </c>
      <c r="F72" s="52" t="s">
        <v>1279</v>
      </c>
      <c r="G72" s="52" t="s">
        <v>1280</v>
      </c>
      <c r="H72" s="52" t="s">
        <v>1319</v>
      </c>
      <c r="I72" s="53">
        <v>41640</v>
      </c>
      <c r="J72" s="53">
        <v>43008</v>
      </c>
      <c r="K72" s="52" t="s">
        <v>1281</v>
      </c>
      <c r="L72" s="54">
        <v>999606.77</v>
      </c>
      <c r="M72" s="54">
        <v>935646.77</v>
      </c>
      <c r="N72" s="134">
        <v>795299.75</v>
      </c>
      <c r="O72" s="58"/>
    </row>
    <row r="73" spans="1:15" ht="40.799999999999997" x14ac:dyDescent="0.3">
      <c r="A73" s="9">
        <v>70</v>
      </c>
      <c r="B73" s="52" t="s">
        <v>1866</v>
      </c>
      <c r="C73" s="52" t="s">
        <v>1184</v>
      </c>
      <c r="D73" s="52" t="s">
        <v>1185</v>
      </c>
      <c r="E73" s="52" t="s">
        <v>1089</v>
      </c>
      <c r="F73" s="52" t="s">
        <v>436</v>
      </c>
      <c r="G73" s="52" t="s">
        <v>437</v>
      </c>
      <c r="H73" s="52" t="s">
        <v>1867</v>
      </c>
      <c r="I73" s="53">
        <v>41640</v>
      </c>
      <c r="J73" s="53">
        <v>43100</v>
      </c>
      <c r="K73" s="52" t="s">
        <v>1868</v>
      </c>
      <c r="L73" s="54">
        <v>1998000</v>
      </c>
      <c r="M73" s="54">
        <v>1998000</v>
      </c>
      <c r="N73" s="134">
        <v>1698300</v>
      </c>
      <c r="O73" s="58"/>
    </row>
    <row r="74" spans="1:15" ht="104.25" customHeight="1" x14ac:dyDescent="0.3">
      <c r="A74" s="135">
        <v>71</v>
      </c>
      <c r="B74" s="52" t="s">
        <v>1869</v>
      </c>
      <c r="C74" s="52" t="s">
        <v>1283</v>
      </c>
      <c r="D74" s="52" t="s">
        <v>1282</v>
      </c>
      <c r="E74" s="52" t="s">
        <v>1129</v>
      </c>
      <c r="F74" s="52" t="s">
        <v>170</v>
      </c>
      <c r="G74" s="52" t="s">
        <v>1284</v>
      </c>
      <c r="H74" s="52" t="s">
        <v>1320</v>
      </c>
      <c r="I74" s="53">
        <v>41640</v>
      </c>
      <c r="J74" s="53">
        <v>43100</v>
      </c>
      <c r="K74" s="52" t="s">
        <v>2872</v>
      </c>
      <c r="L74" s="54">
        <v>10527599.75</v>
      </c>
      <c r="M74" s="54">
        <v>9248989.75</v>
      </c>
      <c r="N74" s="134">
        <v>7861641.2800000003</v>
      </c>
      <c r="O74" s="58"/>
    </row>
    <row r="75" spans="1:15" ht="150.75" customHeight="1" x14ac:dyDescent="0.3">
      <c r="A75" s="9">
        <v>72</v>
      </c>
      <c r="B75" s="52" t="s">
        <v>1870</v>
      </c>
      <c r="C75" s="52" t="s">
        <v>1186</v>
      </c>
      <c r="D75" s="52" t="s">
        <v>1871</v>
      </c>
      <c r="E75" s="52" t="s">
        <v>1059</v>
      </c>
      <c r="F75" s="52" t="s">
        <v>76</v>
      </c>
      <c r="G75" s="52" t="s">
        <v>275</v>
      </c>
      <c r="H75" s="52" t="s">
        <v>1187</v>
      </c>
      <c r="I75" s="53">
        <v>41640</v>
      </c>
      <c r="J75" s="53">
        <v>43830</v>
      </c>
      <c r="K75" s="52" t="s">
        <v>1188</v>
      </c>
      <c r="L75" s="54">
        <v>30065190</v>
      </c>
      <c r="M75" s="54">
        <v>30000000</v>
      </c>
      <c r="N75" s="134">
        <v>25400000</v>
      </c>
      <c r="O75" s="58"/>
    </row>
    <row r="76" spans="1:15" ht="150.75" customHeight="1" x14ac:dyDescent="0.3">
      <c r="A76" s="135">
        <v>73</v>
      </c>
      <c r="B76" s="52" t="s">
        <v>1872</v>
      </c>
      <c r="C76" s="52" t="s">
        <v>1286</v>
      </c>
      <c r="D76" s="52" t="s">
        <v>1285</v>
      </c>
      <c r="E76" s="52" t="s">
        <v>1073</v>
      </c>
      <c r="F76" s="52" t="s">
        <v>1033</v>
      </c>
      <c r="G76" s="52" t="s">
        <v>1034</v>
      </c>
      <c r="H76" s="52" t="s">
        <v>1873</v>
      </c>
      <c r="I76" s="53">
        <v>41640</v>
      </c>
      <c r="J76" s="53">
        <v>43131</v>
      </c>
      <c r="K76" s="52" t="s">
        <v>2877</v>
      </c>
      <c r="L76" s="54">
        <v>9392715.8800000008</v>
      </c>
      <c r="M76" s="54">
        <v>8960450</v>
      </c>
      <c r="N76" s="134">
        <v>7616382.5</v>
      </c>
      <c r="O76" s="58"/>
    </row>
    <row r="77" spans="1:15" ht="94.5" customHeight="1" x14ac:dyDescent="0.3">
      <c r="A77" s="9">
        <v>74</v>
      </c>
      <c r="B77" s="52" t="s">
        <v>1874</v>
      </c>
      <c r="C77" s="52" t="s">
        <v>1288</v>
      </c>
      <c r="D77" s="52" t="s">
        <v>1287</v>
      </c>
      <c r="E77" s="52" t="s">
        <v>1045</v>
      </c>
      <c r="F77" s="52" t="s">
        <v>45</v>
      </c>
      <c r="G77" s="52" t="s">
        <v>432</v>
      </c>
      <c r="H77" s="52" t="s">
        <v>1321</v>
      </c>
      <c r="I77" s="53">
        <v>41640</v>
      </c>
      <c r="J77" s="53">
        <v>43131</v>
      </c>
      <c r="K77" s="52" t="s">
        <v>1875</v>
      </c>
      <c r="L77" s="54">
        <v>2000000</v>
      </c>
      <c r="M77" s="54">
        <v>2000000</v>
      </c>
      <c r="N77" s="134">
        <v>1700000</v>
      </c>
      <c r="O77" s="58"/>
    </row>
    <row r="78" spans="1:15" ht="172.5" customHeight="1" x14ac:dyDescent="0.3">
      <c r="A78" s="135">
        <v>75</v>
      </c>
      <c r="B78" s="52" t="s">
        <v>1876</v>
      </c>
      <c r="C78" s="52" t="s">
        <v>1290</v>
      </c>
      <c r="D78" s="52" t="s">
        <v>1289</v>
      </c>
      <c r="E78" s="52" t="s">
        <v>1089</v>
      </c>
      <c r="F78" s="52" t="s">
        <v>436</v>
      </c>
      <c r="G78" s="52" t="s">
        <v>995</v>
      </c>
      <c r="H78" s="52" t="s">
        <v>1322</v>
      </c>
      <c r="I78" s="53">
        <v>41640</v>
      </c>
      <c r="J78" s="53">
        <v>43008</v>
      </c>
      <c r="K78" s="52" t="s">
        <v>1877</v>
      </c>
      <c r="L78" s="54">
        <v>9000000</v>
      </c>
      <c r="M78" s="54">
        <v>9000000</v>
      </c>
      <c r="N78" s="134">
        <v>7650000</v>
      </c>
      <c r="O78" s="58"/>
    </row>
    <row r="79" spans="1:15" ht="282.75" customHeight="1" x14ac:dyDescent="0.3">
      <c r="A79" s="9">
        <v>76</v>
      </c>
      <c r="B79" s="52" t="s">
        <v>1878</v>
      </c>
      <c r="C79" s="52" t="s">
        <v>1292</v>
      </c>
      <c r="D79" s="52" t="s">
        <v>1291</v>
      </c>
      <c r="E79" s="52" t="s">
        <v>1051</v>
      </c>
      <c r="F79" s="52" t="s">
        <v>348</v>
      </c>
      <c r="G79" s="52" t="s">
        <v>1293</v>
      </c>
      <c r="H79" s="52" t="s">
        <v>1323</v>
      </c>
      <c r="I79" s="53">
        <v>41640</v>
      </c>
      <c r="J79" s="53">
        <v>42886</v>
      </c>
      <c r="K79" s="52" t="s">
        <v>1879</v>
      </c>
      <c r="L79" s="54">
        <v>10132768</v>
      </c>
      <c r="M79" s="54">
        <v>9804000</v>
      </c>
      <c r="N79" s="134">
        <v>8333400</v>
      </c>
      <c r="O79" s="58"/>
    </row>
    <row r="80" spans="1:15" ht="204" x14ac:dyDescent="0.3">
      <c r="A80" s="135">
        <v>77</v>
      </c>
      <c r="B80" s="52" t="s">
        <v>1880</v>
      </c>
      <c r="C80" s="52" t="s">
        <v>1350</v>
      </c>
      <c r="D80" s="52" t="s">
        <v>1881</v>
      </c>
      <c r="E80" s="52" t="s">
        <v>1070</v>
      </c>
      <c r="F80" s="52" t="s">
        <v>174</v>
      </c>
      <c r="G80" s="52" t="s">
        <v>889</v>
      </c>
      <c r="H80" s="52" t="s">
        <v>1882</v>
      </c>
      <c r="I80" s="53">
        <v>41640</v>
      </c>
      <c r="J80" s="53">
        <v>43465</v>
      </c>
      <c r="K80" s="52" t="s">
        <v>1883</v>
      </c>
      <c r="L80" s="54">
        <v>20001230</v>
      </c>
      <c r="M80" s="54">
        <v>20000000</v>
      </c>
      <c r="N80" s="134">
        <v>17000000</v>
      </c>
      <c r="O80" s="58"/>
    </row>
    <row r="81" spans="1:15" ht="112.2" x14ac:dyDescent="0.3">
      <c r="A81" s="9">
        <v>78</v>
      </c>
      <c r="B81" s="52" t="s">
        <v>1884</v>
      </c>
      <c r="C81" s="52" t="s">
        <v>1370</v>
      </c>
      <c r="D81" s="52" t="s">
        <v>1371</v>
      </c>
      <c r="E81" s="52" t="s">
        <v>1070</v>
      </c>
      <c r="F81" s="52" t="s">
        <v>174</v>
      </c>
      <c r="G81" s="52" t="s">
        <v>974</v>
      </c>
      <c r="H81" s="52" t="s">
        <v>1372</v>
      </c>
      <c r="I81" s="53">
        <v>41640</v>
      </c>
      <c r="J81" s="53">
        <v>43861</v>
      </c>
      <c r="K81" s="52" t="s">
        <v>1373</v>
      </c>
      <c r="L81" s="54">
        <v>46302062</v>
      </c>
      <c r="M81" s="54">
        <v>10000000</v>
      </c>
      <c r="N81" s="134">
        <v>8500000</v>
      </c>
      <c r="O81" s="58"/>
    </row>
    <row r="82" spans="1:15" ht="81.599999999999994" x14ac:dyDescent="0.3">
      <c r="A82" s="135">
        <v>79</v>
      </c>
      <c r="B82" s="52" t="s">
        <v>1885</v>
      </c>
      <c r="C82" s="52" t="s">
        <v>1295</v>
      </c>
      <c r="D82" s="52" t="s">
        <v>1294</v>
      </c>
      <c r="E82" s="52" t="s">
        <v>1070</v>
      </c>
      <c r="F82" s="52" t="s">
        <v>174</v>
      </c>
      <c r="G82" s="52" t="s">
        <v>956</v>
      </c>
      <c r="H82" s="52" t="s">
        <v>1324</v>
      </c>
      <c r="I82" s="53">
        <v>41640</v>
      </c>
      <c r="J82" s="53">
        <v>43100</v>
      </c>
      <c r="K82" s="52" t="s">
        <v>1296</v>
      </c>
      <c r="L82" s="54">
        <v>9965430.1600000001</v>
      </c>
      <c r="M82" s="54">
        <v>9390000</v>
      </c>
      <c r="N82" s="134">
        <v>7980000</v>
      </c>
      <c r="O82" s="58"/>
    </row>
    <row r="83" spans="1:15" ht="165.75" customHeight="1" x14ac:dyDescent="0.3">
      <c r="A83" s="9">
        <v>80</v>
      </c>
      <c r="B83" s="52" t="s">
        <v>1886</v>
      </c>
      <c r="C83" s="52" t="s">
        <v>1374</v>
      </c>
      <c r="D83" s="52" t="s">
        <v>1375</v>
      </c>
      <c r="E83" s="52" t="s">
        <v>1078</v>
      </c>
      <c r="F83" s="52" t="s">
        <v>361</v>
      </c>
      <c r="G83" s="52" t="s">
        <v>1376</v>
      </c>
      <c r="H83" s="52" t="s">
        <v>1887</v>
      </c>
      <c r="I83" s="53">
        <v>41640</v>
      </c>
      <c r="J83" s="53">
        <v>43190</v>
      </c>
      <c r="K83" s="52" t="s">
        <v>1888</v>
      </c>
      <c r="L83" s="54">
        <v>1849006</v>
      </c>
      <c r="M83" s="54">
        <v>1849006</v>
      </c>
      <c r="N83" s="134">
        <v>1571655.1</v>
      </c>
      <c r="O83" s="58"/>
    </row>
    <row r="84" spans="1:15" ht="112.2" x14ac:dyDescent="0.3">
      <c r="A84" s="135">
        <v>81</v>
      </c>
      <c r="B84" s="52" t="s">
        <v>1889</v>
      </c>
      <c r="C84" s="52" t="s">
        <v>1298</v>
      </c>
      <c r="D84" s="52" t="s">
        <v>1297</v>
      </c>
      <c r="E84" s="52" t="s">
        <v>1089</v>
      </c>
      <c r="F84" s="52" t="s">
        <v>1299</v>
      </c>
      <c r="G84" s="52" t="s">
        <v>1300</v>
      </c>
      <c r="H84" s="52" t="s">
        <v>1325</v>
      </c>
      <c r="I84" s="53">
        <v>41640</v>
      </c>
      <c r="J84" s="53">
        <v>43100</v>
      </c>
      <c r="K84" s="52" t="s">
        <v>1301</v>
      </c>
      <c r="L84" s="54">
        <v>5894415.5499999998</v>
      </c>
      <c r="M84" s="54">
        <v>5886610.5499999998</v>
      </c>
      <c r="N84" s="134">
        <v>5003618.96</v>
      </c>
      <c r="O84" s="58"/>
    </row>
    <row r="85" spans="1:15" ht="69" customHeight="1" x14ac:dyDescent="0.3">
      <c r="A85" s="9">
        <v>82</v>
      </c>
      <c r="B85" s="52" t="s">
        <v>1890</v>
      </c>
      <c r="C85" s="52" t="s">
        <v>1303</v>
      </c>
      <c r="D85" s="52" t="s">
        <v>1302</v>
      </c>
      <c r="E85" s="52" t="s">
        <v>1083</v>
      </c>
      <c r="F85" s="52" t="s">
        <v>285</v>
      </c>
      <c r="G85" s="52" t="s">
        <v>286</v>
      </c>
      <c r="H85" s="52" t="s">
        <v>1326</v>
      </c>
      <c r="I85" s="53">
        <v>41640</v>
      </c>
      <c r="J85" s="53">
        <v>43069</v>
      </c>
      <c r="K85" s="52" t="s">
        <v>2611</v>
      </c>
      <c r="L85" s="54">
        <v>2000000</v>
      </c>
      <c r="M85" s="54">
        <v>2000000</v>
      </c>
      <c r="N85" s="134">
        <v>1700000</v>
      </c>
      <c r="O85" s="58"/>
    </row>
    <row r="86" spans="1:15" ht="102" x14ac:dyDescent="0.3">
      <c r="A86" s="135">
        <v>83</v>
      </c>
      <c r="B86" s="52" t="s">
        <v>1891</v>
      </c>
      <c r="C86" s="52" t="s">
        <v>1304</v>
      </c>
      <c r="D86" s="52" t="s">
        <v>1892</v>
      </c>
      <c r="E86" s="52" t="s">
        <v>1070</v>
      </c>
      <c r="F86" s="52" t="s">
        <v>174</v>
      </c>
      <c r="G86" s="52" t="s">
        <v>280</v>
      </c>
      <c r="H86" s="52" t="s">
        <v>1327</v>
      </c>
      <c r="I86" s="53">
        <v>41640</v>
      </c>
      <c r="J86" s="53">
        <v>43190</v>
      </c>
      <c r="K86" s="52" t="s">
        <v>1305</v>
      </c>
      <c r="L86" s="54">
        <v>2000000</v>
      </c>
      <c r="M86" s="54">
        <v>2000000</v>
      </c>
      <c r="N86" s="134">
        <v>1700000</v>
      </c>
      <c r="O86" s="58"/>
    </row>
    <row r="87" spans="1:15" ht="122.4" x14ac:dyDescent="0.3">
      <c r="A87" s="9">
        <v>84</v>
      </c>
      <c r="B87" s="52" t="s">
        <v>1893</v>
      </c>
      <c r="C87" s="52" t="s">
        <v>1307</v>
      </c>
      <c r="D87" s="52" t="s">
        <v>1306</v>
      </c>
      <c r="E87" s="52" t="s">
        <v>1080</v>
      </c>
      <c r="F87" s="52" t="s">
        <v>157</v>
      </c>
      <c r="G87" s="52" t="s">
        <v>1308</v>
      </c>
      <c r="H87" s="52" t="s">
        <v>1328</v>
      </c>
      <c r="I87" s="53">
        <v>41640</v>
      </c>
      <c r="J87" s="53">
        <v>43008</v>
      </c>
      <c r="K87" s="52" t="s">
        <v>2612</v>
      </c>
      <c r="L87" s="54">
        <v>2000000</v>
      </c>
      <c r="M87" s="54">
        <v>2000000</v>
      </c>
      <c r="N87" s="134">
        <v>1700000</v>
      </c>
      <c r="O87" s="58"/>
    </row>
    <row r="88" spans="1:15" ht="123.75" customHeight="1" x14ac:dyDescent="0.3">
      <c r="A88" s="135">
        <v>85</v>
      </c>
      <c r="B88" s="52" t="s">
        <v>1894</v>
      </c>
      <c r="C88" s="52" t="s">
        <v>1310</v>
      </c>
      <c r="D88" s="52" t="s">
        <v>1309</v>
      </c>
      <c r="E88" s="52" t="s">
        <v>1073</v>
      </c>
      <c r="F88" s="52" t="s">
        <v>1311</v>
      </c>
      <c r="G88" s="52" t="s">
        <v>1312</v>
      </c>
      <c r="H88" s="52" t="s">
        <v>1329</v>
      </c>
      <c r="I88" s="53">
        <v>41640</v>
      </c>
      <c r="J88" s="53">
        <v>43465</v>
      </c>
      <c r="K88" s="52" t="s">
        <v>2613</v>
      </c>
      <c r="L88" s="54">
        <v>3772310</v>
      </c>
      <c r="M88" s="54">
        <v>1000000</v>
      </c>
      <c r="N88" s="134">
        <v>850000</v>
      </c>
      <c r="O88" s="58"/>
    </row>
    <row r="89" spans="1:15" ht="98.25" customHeight="1" x14ac:dyDescent="0.3">
      <c r="A89" s="9">
        <v>86</v>
      </c>
      <c r="B89" s="52" t="s">
        <v>1895</v>
      </c>
      <c r="C89" s="52" t="s">
        <v>1377</v>
      </c>
      <c r="D89" s="52" t="s">
        <v>1378</v>
      </c>
      <c r="E89" s="52" t="s">
        <v>1127</v>
      </c>
      <c r="F89" s="52" t="s">
        <v>441</v>
      </c>
      <c r="G89" s="52" t="s">
        <v>641</v>
      </c>
      <c r="H89" s="52" t="s">
        <v>1379</v>
      </c>
      <c r="I89" s="53">
        <v>41640</v>
      </c>
      <c r="J89" s="53">
        <v>43373</v>
      </c>
      <c r="K89" s="52" t="s">
        <v>1896</v>
      </c>
      <c r="L89" s="54">
        <v>9518632.6699999999</v>
      </c>
      <c r="M89" s="54">
        <v>9000000</v>
      </c>
      <c r="N89" s="134">
        <v>7650000</v>
      </c>
      <c r="O89" s="58"/>
    </row>
    <row r="90" spans="1:15" ht="81.599999999999994" x14ac:dyDescent="0.3">
      <c r="A90" s="135">
        <v>87</v>
      </c>
      <c r="B90" s="52" t="s">
        <v>1897</v>
      </c>
      <c r="C90" s="52" t="s">
        <v>1352</v>
      </c>
      <c r="D90" s="52" t="s">
        <v>1353</v>
      </c>
      <c r="E90" s="52" t="s">
        <v>1073</v>
      </c>
      <c r="F90" s="52" t="s">
        <v>1074</v>
      </c>
      <c r="G90" s="52" t="s">
        <v>1075</v>
      </c>
      <c r="H90" s="52" t="s">
        <v>1898</v>
      </c>
      <c r="I90" s="53">
        <v>41640</v>
      </c>
      <c r="J90" s="53">
        <v>43373</v>
      </c>
      <c r="K90" s="52" t="s">
        <v>1354</v>
      </c>
      <c r="L90" s="54">
        <v>10941520.35</v>
      </c>
      <c r="M90" s="54">
        <v>10000000</v>
      </c>
      <c r="N90" s="134">
        <v>8500000</v>
      </c>
      <c r="O90" s="58"/>
    </row>
    <row r="91" spans="1:15" ht="91.8" x14ac:dyDescent="0.3">
      <c r="A91" s="9">
        <v>88</v>
      </c>
      <c r="B91" s="52" t="s">
        <v>1899</v>
      </c>
      <c r="C91" s="52" t="s">
        <v>1900</v>
      </c>
      <c r="D91" s="52" t="s">
        <v>1901</v>
      </c>
      <c r="E91" s="52" t="s">
        <v>1043</v>
      </c>
      <c r="F91" s="52" t="s">
        <v>1902</v>
      </c>
      <c r="G91" s="52" t="s">
        <v>1903</v>
      </c>
      <c r="H91" s="52" t="s">
        <v>1904</v>
      </c>
      <c r="I91" s="53">
        <v>41640</v>
      </c>
      <c r="J91" s="53">
        <v>43496</v>
      </c>
      <c r="K91" s="52" t="s">
        <v>1905</v>
      </c>
      <c r="L91" s="54">
        <v>10033779.220000001</v>
      </c>
      <c r="M91" s="54">
        <v>9840871.7200000007</v>
      </c>
      <c r="N91" s="134">
        <v>8364740.96</v>
      </c>
      <c r="O91" s="58"/>
    </row>
    <row r="92" spans="1:15" ht="91.8" x14ac:dyDescent="0.3">
      <c r="A92" s="135">
        <v>89</v>
      </c>
      <c r="B92" s="52" t="s">
        <v>1906</v>
      </c>
      <c r="C92" s="52" t="s">
        <v>1315</v>
      </c>
      <c r="D92" s="52" t="s">
        <v>1314</v>
      </c>
      <c r="E92" s="52" t="s">
        <v>1059</v>
      </c>
      <c r="F92" s="52" t="s">
        <v>76</v>
      </c>
      <c r="G92" s="52" t="s">
        <v>428</v>
      </c>
      <c r="H92" s="52" t="s">
        <v>1330</v>
      </c>
      <c r="I92" s="53">
        <v>41640</v>
      </c>
      <c r="J92" s="53">
        <v>43100</v>
      </c>
      <c r="K92" s="52" t="s">
        <v>1316</v>
      </c>
      <c r="L92" s="54">
        <v>2000000</v>
      </c>
      <c r="M92" s="54">
        <v>2000000</v>
      </c>
      <c r="N92" s="134">
        <v>1600000</v>
      </c>
      <c r="O92" s="58"/>
    </row>
    <row r="93" spans="1:15" ht="173.4" x14ac:dyDescent="0.3">
      <c r="A93" s="9">
        <v>90</v>
      </c>
      <c r="B93" s="52" t="s">
        <v>1907</v>
      </c>
      <c r="C93" s="52" t="s">
        <v>1355</v>
      </c>
      <c r="D93" s="52" t="s">
        <v>1356</v>
      </c>
      <c r="E93" s="52" t="s">
        <v>1056</v>
      </c>
      <c r="F93" s="52" t="s">
        <v>265</v>
      </c>
      <c r="G93" s="52" t="s">
        <v>266</v>
      </c>
      <c r="H93" s="52" t="s">
        <v>1357</v>
      </c>
      <c r="I93" s="53">
        <v>41640</v>
      </c>
      <c r="J93" s="53">
        <v>43281</v>
      </c>
      <c r="K93" s="52" t="s">
        <v>1908</v>
      </c>
      <c r="L93" s="54">
        <v>2000000</v>
      </c>
      <c r="M93" s="54">
        <v>2000000</v>
      </c>
      <c r="N93" s="134">
        <v>1700000</v>
      </c>
      <c r="O93" s="58"/>
    </row>
    <row r="94" spans="1:15" ht="100.5" customHeight="1" x14ac:dyDescent="0.3">
      <c r="A94" s="135">
        <v>91</v>
      </c>
      <c r="B94" s="52" t="s">
        <v>1909</v>
      </c>
      <c r="C94" s="52" t="s">
        <v>1358</v>
      </c>
      <c r="D94" s="52" t="s">
        <v>1359</v>
      </c>
      <c r="E94" s="52" t="s">
        <v>1062</v>
      </c>
      <c r="F94" s="52" t="s">
        <v>245</v>
      </c>
      <c r="G94" s="52" t="s">
        <v>454</v>
      </c>
      <c r="H94" s="52" t="s">
        <v>1360</v>
      </c>
      <c r="I94" s="53">
        <v>41640</v>
      </c>
      <c r="J94" s="53">
        <v>43190</v>
      </c>
      <c r="K94" s="52" t="s">
        <v>1910</v>
      </c>
      <c r="L94" s="54">
        <v>2000000</v>
      </c>
      <c r="M94" s="54">
        <v>2000000</v>
      </c>
      <c r="N94" s="134">
        <v>1700000</v>
      </c>
      <c r="O94" s="58"/>
    </row>
    <row r="95" spans="1:15" ht="161.25" customHeight="1" x14ac:dyDescent="0.3">
      <c r="A95" s="9">
        <v>92</v>
      </c>
      <c r="B95" s="52" t="s">
        <v>1911</v>
      </c>
      <c r="C95" s="52" t="s">
        <v>1361</v>
      </c>
      <c r="D95" s="52" t="s">
        <v>1912</v>
      </c>
      <c r="E95" s="52" t="s">
        <v>1078</v>
      </c>
      <c r="F95" s="52" t="s">
        <v>361</v>
      </c>
      <c r="G95" s="52" t="s">
        <v>448</v>
      </c>
      <c r="H95" s="52" t="s">
        <v>1362</v>
      </c>
      <c r="I95" s="53">
        <v>41640</v>
      </c>
      <c r="J95" s="53">
        <v>43100</v>
      </c>
      <c r="K95" s="52" t="s">
        <v>2878</v>
      </c>
      <c r="L95" s="54">
        <v>2015996.87</v>
      </c>
      <c r="M95" s="54">
        <v>1999926.87</v>
      </c>
      <c r="N95" s="134">
        <v>1699937.83</v>
      </c>
      <c r="O95" s="58"/>
    </row>
    <row r="96" spans="1:15" ht="123" customHeight="1" x14ac:dyDescent="0.3">
      <c r="A96" s="135">
        <v>93</v>
      </c>
      <c r="B96" s="52" t="s">
        <v>1913</v>
      </c>
      <c r="C96" s="52" t="s">
        <v>1380</v>
      </c>
      <c r="D96" s="52" t="s">
        <v>1381</v>
      </c>
      <c r="E96" s="52" t="s">
        <v>1073</v>
      </c>
      <c r="F96" s="52" t="s">
        <v>1033</v>
      </c>
      <c r="G96" s="52" t="s">
        <v>1382</v>
      </c>
      <c r="H96" s="52" t="s">
        <v>1383</v>
      </c>
      <c r="I96" s="53">
        <v>41640</v>
      </c>
      <c r="J96" s="53">
        <v>43190</v>
      </c>
      <c r="K96" s="52" t="s">
        <v>2879</v>
      </c>
      <c r="L96" s="54">
        <v>10000000</v>
      </c>
      <c r="M96" s="54">
        <v>10000000</v>
      </c>
      <c r="N96" s="134">
        <v>8500000</v>
      </c>
      <c r="O96" s="58"/>
    </row>
    <row r="97" spans="1:15" ht="336" customHeight="1" x14ac:dyDescent="0.3">
      <c r="A97" s="9">
        <v>94</v>
      </c>
      <c r="B97" s="52" t="s">
        <v>1914</v>
      </c>
      <c r="C97" s="52" t="s">
        <v>1915</v>
      </c>
      <c r="D97" s="52" t="s">
        <v>1916</v>
      </c>
      <c r="E97" s="52" t="s">
        <v>1043</v>
      </c>
      <c r="F97" s="52" t="s">
        <v>132</v>
      </c>
      <c r="G97" s="52" t="s">
        <v>931</v>
      </c>
      <c r="H97" s="52" t="s">
        <v>1917</v>
      </c>
      <c r="I97" s="53">
        <v>41640</v>
      </c>
      <c r="J97" s="53">
        <v>43190</v>
      </c>
      <c r="K97" s="52" t="s">
        <v>2880</v>
      </c>
      <c r="L97" s="54">
        <v>7390466.9299999997</v>
      </c>
      <c r="M97" s="54">
        <v>7390466.9299999997</v>
      </c>
      <c r="N97" s="134">
        <v>6281896.8899999997</v>
      </c>
      <c r="O97" s="58"/>
    </row>
    <row r="98" spans="1:15" ht="265.2" x14ac:dyDescent="0.3">
      <c r="A98" s="135">
        <v>95</v>
      </c>
      <c r="B98" s="52" t="s">
        <v>1918</v>
      </c>
      <c r="C98" s="52" t="s">
        <v>1919</v>
      </c>
      <c r="D98" s="52" t="s">
        <v>1920</v>
      </c>
      <c r="E98" s="52" t="s">
        <v>1073</v>
      </c>
      <c r="F98" s="52" t="s">
        <v>1033</v>
      </c>
      <c r="G98" s="52" t="s">
        <v>1921</v>
      </c>
      <c r="H98" s="52" t="s">
        <v>1922</v>
      </c>
      <c r="I98" s="53">
        <v>41640</v>
      </c>
      <c r="J98" s="53">
        <v>43465</v>
      </c>
      <c r="K98" s="52" t="s">
        <v>1923</v>
      </c>
      <c r="L98" s="54">
        <v>6339803.46</v>
      </c>
      <c r="M98" s="54">
        <v>6265300</v>
      </c>
      <c r="N98" s="134">
        <v>5325505</v>
      </c>
      <c r="O98" s="58"/>
    </row>
    <row r="99" spans="1:15" ht="153" x14ac:dyDescent="0.3">
      <c r="A99" s="9">
        <v>96</v>
      </c>
      <c r="B99" s="52" t="s">
        <v>1924</v>
      </c>
      <c r="C99" s="52" t="s">
        <v>1925</v>
      </c>
      <c r="D99" s="52" t="s">
        <v>1615</v>
      </c>
      <c r="E99" s="52" t="s">
        <v>1129</v>
      </c>
      <c r="F99" s="52" t="s">
        <v>170</v>
      </c>
      <c r="G99" s="52" t="s">
        <v>524</v>
      </c>
      <c r="H99" s="52" t="s">
        <v>1649</v>
      </c>
      <c r="I99" s="53">
        <v>41640</v>
      </c>
      <c r="J99" s="53">
        <v>43281</v>
      </c>
      <c r="K99" s="52" t="s">
        <v>1926</v>
      </c>
      <c r="L99" s="54">
        <v>20517535</v>
      </c>
      <c r="M99" s="54">
        <v>19000000</v>
      </c>
      <c r="N99" s="134">
        <v>16150000</v>
      </c>
      <c r="O99" s="58"/>
    </row>
    <row r="100" spans="1:15" ht="139.5" customHeight="1" x14ac:dyDescent="0.3">
      <c r="A100" s="135">
        <v>97</v>
      </c>
      <c r="B100" s="52" t="s">
        <v>1927</v>
      </c>
      <c r="C100" s="52" t="s">
        <v>1928</v>
      </c>
      <c r="D100" s="52" t="s">
        <v>1929</v>
      </c>
      <c r="E100" s="52" t="s">
        <v>1099</v>
      </c>
      <c r="F100" s="52" t="s">
        <v>659</v>
      </c>
      <c r="G100" s="52" t="s">
        <v>660</v>
      </c>
      <c r="H100" s="52" t="s">
        <v>1930</v>
      </c>
      <c r="I100" s="53">
        <v>41640</v>
      </c>
      <c r="J100" s="53">
        <v>43434</v>
      </c>
      <c r="K100" s="52" t="s">
        <v>2614</v>
      </c>
      <c r="L100" s="54">
        <v>3468645.59</v>
      </c>
      <c r="M100" s="54">
        <v>2697445.59</v>
      </c>
      <c r="N100" s="134">
        <v>2292828.75</v>
      </c>
      <c r="O100" s="58"/>
    </row>
    <row r="101" spans="1:15" ht="61.2" x14ac:dyDescent="0.3">
      <c r="A101" s="9">
        <v>98</v>
      </c>
      <c r="B101" s="52" t="s">
        <v>1931</v>
      </c>
      <c r="C101" s="52" t="s">
        <v>1932</v>
      </c>
      <c r="D101" s="52" t="s">
        <v>1933</v>
      </c>
      <c r="E101" s="52" t="s">
        <v>1080</v>
      </c>
      <c r="F101" s="52" t="s">
        <v>1934</v>
      </c>
      <c r="G101" s="52" t="s">
        <v>1935</v>
      </c>
      <c r="H101" s="52" t="s">
        <v>1936</v>
      </c>
      <c r="I101" s="53">
        <v>41640</v>
      </c>
      <c r="J101" s="53">
        <v>43281</v>
      </c>
      <c r="K101" s="52" t="s">
        <v>1937</v>
      </c>
      <c r="L101" s="54">
        <v>697166.9</v>
      </c>
      <c r="M101" s="54">
        <v>697166.9</v>
      </c>
      <c r="N101" s="134">
        <v>592591.86</v>
      </c>
      <c r="O101" s="58"/>
    </row>
    <row r="102" spans="1:15" ht="51" x14ac:dyDescent="0.3">
      <c r="A102" s="135">
        <v>99</v>
      </c>
      <c r="B102" s="52" t="s">
        <v>1938</v>
      </c>
      <c r="C102" s="52" t="s">
        <v>1939</v>
      </c>
      <c r="D102" s="52" t="s">
        <v>1047</v>
      </c>
      <c r="E102" s="52" t="s">
        <v>1045</v>
      </c>
      <c r="F102" s="52" t="s">
        <v>45</v>
      </c>
      <c r="G102" s="52" t="s">
        <v>46</v>
      </c>
      <c r="H102" s="52" t="s">
        <v>47</v>
      </c>
      <c r="I102" s="53">
        <v>41640</v>
      </c>
      <c r="J102" s="53">
        <v>43496</v>
      </c>
      <c r="K102" s="52" t="s">
        <v>1940</v>
      </c>
      <c r="L102" s="54">
        <v>3137045.97</v>
      </c>
      <c r="M102" s="54">
        <v>3000000</v>
      </c>
      <c r="N102" s="134">
        <v>2550000</v>
      </c>
      <c r="O102" s="58"/>
    </row>
    <row r="103" spans="1:15" ht="81.599999999999994" x14ac:dyDescent="0.3">
      <c r="A103" s="9">
        <v>100</v>
      </c>
      <c r="B103" s="52" t="s">
        <v>1941</v>
      </c>
      <c r="C103" s="52" t="s">
        <v>1942</v>
      </c>
      <c r="D103" s="52" t="s">
        <v>1044</v>
      </c>
      <c r="E103" s="52" t="s">
        <v>1045</v>
      </c>
      <c r="F103" s="52" t="s">
        <v>40</v>
      </c>
      <c r="G103" s="52" t="s">
        <v>41</v>
      </c>
      <c r="H103" s="52" t="s">
        <v>42</v>
      </c>
      <c r="I103" s="53">
        <v>41640</v>
      </c>
      <c r="J103" s="53">
        <v>43343</v>
      </c>
      <c r="K103" s="52" t="s">
        <v>2615</v>
      </c>
      <c r="L103" s="54">
        <v>3018774.82</v>
      </c>
      <c r="M103" s="54">
        <v>3018774.82</v>
      </c>
      <c r="N103" s="134">
        <v>2565958.59</v>
      </c>
      <c r="O103" s="58"/>
    </row>
    <row r="104" spans="1:15" ht="61.2" x14ac:dyDescent="0.3">
      <c r="A104" s="135">
        <v>101</v>
      </c>
      <c r="B104" s="52" t="s">
        <v>1943</v>
      </c>
      <c r="C104" s="52" t="s">
        <v>1944</v>
      </c>
      <c r="D104" s="52" t="s">
        <v>1945</v>
      </c>
      <c r="E104" s="52" t="s">
        <v>1045</v>
      </c>
      <c r="F104" s="52" t="s">
        <v>45</v>
      </c>
      <c r="G104" s="52" t="s">
        <v>780</v>
      </c>
      <c r="H104" s="52" t="s">
        <v>1946</v>
      </c>
      <c r="I104" s="53">
        <v>41640</v>
      </c>
      <c r="J104" s="53">
        <v>43312</v>
      </c>
      <c r="K104" s="52" t="s">
        <v>1947</v>
      </c>
      <c r="L104" s="54">
        <v>1593688.6</v>
      </c>
      <c r="M104" s="54">
        <v>1580773.6</v>
      </c>
      <c r="N104" s="134">
        <v>1343657.56</v>
      </c>
      <c r="O104" s="58"/>
    </row>
    <row r="105" spans="1:15" ht="111.75" customHeight="1" x14ac:dyDescent="0.3">
      <c r="A105" s="9">
        <v>102</v>
      </c>
      <c r="B105" s="52" t="s">
        <v>1948</v>
      </c>
      <c r="C105" s="52" t="s">
        <v>1949</v>
      </c>
      <c r="D105" s="52" t="s">
        <v>1950</v>
      </c>
      <c r="E105" s="52" t="s">
        <v>1080</v>
      </c>
      <c r="F105" s="52" t="s">
        <v>519</v>
      </c>
      <c r="G105" s="52" t="s">
        <v>520</v>
      </c>
      <c r="H105" s="52" t="s">
        <v>1951</v>
      </c>
      <c r="I105" s="53">
        <v>41640</v>
      </c>
      <c r="J105" s="53">
        <v>43281</v>
      </c>
      <c r="K105" s="52" t="s">
        <v>1952</v>
      </c>
      <c r="L105" s="54">
        <v>1720000</v>
      </c>
      <c r="M105" s="54">
        <v>1694000</v>
      </c>
      <c r="N105" s="134">
        <v>1439900</v>
      </c>
      <c r="O105" s="58"/>
    </row>
    <row r="106" spans="1:15" ht="127.5" customHeight="1" x14ac:dyDescent="0.3">
      <c r="A106" s="135">
        <v>103</v>
      </c>
      <c r="B106" s="52" t="s">
        <v>1953</v>
      </c>
      <c r="C106" s="52" t="s">
        <v>1954</v>
      </c>
      <c r="D106" s="52" t="s">
        <v>1955</v>
      </c>
      <c r="E106" s="52" t="s">
        <v>1073</v>
      </c>
      <c r="F106" s="52" t="s">
        <v>1956</v>
      </c>
      <c r="G106" s="52" t="s">
        <v>1957</v>
      </c>
      <c r="H106" s="52" t="s">
        <v>1958</v>
      </c>
      <c r="I106" s="53">
        <v>41640</v>
      </c>
      <c r="J106" s="53">
        <v>43585</v>
      </c>
      <c r="K106" s="52" t="s">
        <v>2881</v>
      </c>
      <c r="L106" s="54">
        <v>4817913.8899999997</v>
      </c>
      <c r="M106" s="54">
        <v>4598272.8499999996</v>
      </c>
      <c r="N106" s="134">
        <v>3908531.92</v>
      </c>
      <c r="O106" s="58"/>
    </row>
    <row r="107" spans="1:15" ht="91.8" x14ac:dyDescent="0.3">
      <c r="A107" s="9">
        <v>104</v>
      </c>
      <c r="B107" s="52" t="s">
        <v>1959</v>
      </c>
      <c r="C107" s="52" t="s">
        <v>1960</v>
      </c>
      <c r="D107" s="52" t="s">
        <v>1961</v>
      </c>
      <c r="E107" s="52" t="s">
        <v>1080</v>
      </c>
      <c r="F107" s="52" t="s">
        <v>707</v>
      </c>
      <c r="G107" s="52" t="s">
        <v>708</v>
      </c>
      <c r="H107" s="52" t="s">
        <v>1962</v>
      </c>
      <c r="I107" s="53">
        <v>41640</v>
      </c>
      <c r="J107" s="53">
        <v>43465</v>
      </c>
      <c r="K107" s="52" t="s">
        <v>1963</v>
      </c>
      <c r="L107" s="54">
        <v>3630637.98</v>
      </c>
      <c r="M107" s="54">
        <v>3202638.53</v>
      </c>
      <c r="N107" s="134">
        <v>2722242.75</v>
      </c>
      <c r="O107" s="58"/>
    </row>
    <row r="108" spans="1:15" ht="51" x14ac:dyDescent="0.3">
      <c r="A108" s="135">
        <v>105</v>
      </c>
      <c r="B108" s="52" t="s">
        <v>1964</v>
      </c>
      <c r="C108" s="52" t="s">
        <v>1965</v>
      </c>
      <c r="D108" s="52" t="s">
        <v>1966</v>
      </c>
      <c r="E108" s="52" t="s">
        <v>1056</v>
      </c>
      <c r="F108" s="52" t="s">
        <v>57</v>
      </c>
      <c r="G108" s="52" t="s">
        <v>58</v>
      </c>
      <c r="H108" s="52" t="s">
        <v>59</v>
      </c>
      <c r="I108" s="53">
        <v>41640</v>
      </c>
      <c r="J108" s="53">
        <v>43465</v>
      </c>
      <c r="K108" s="52" t="s">
        <v>1967</v>
      </c>
      <c r="L108" s="54">
        <v>3000000</v>
      </c>
      <c r="M108" s="54">
        <v>3000000</v>
      </c>
      <c r="N108" s="134">
        <v>2550000</v>
      </c>
      <c r="O108" s="58"/>
    </row>
    <row r="109" spans="1:15" ht="71.400000000000006" x14ac:dyDescent="0.3">
      <c r="A109" s="9">
        <v>106</v>
      </c>
      <c r="B109" s="52" t="s">
        <v>1968</v>
      </c>
      <c r="C109" s="52" t="s">
        <v>1969</v>
      </c>
      <c r="D109" s="52" t="s">
        <v>1970</v>
      </c>
      <c r="E109" s="52" t="s">
        <v>1089</v>
      </c>
      <c r="F109" s="52" t="s">
        <v>722</v>
      </c>
      <c r="G109" s="52" t="s">
        <v>723</v>
      </c>
      <c r="H109" s="52" t="s">
        <v>1971</v>
      </c>
      <c r="I109" s="53">
        <v>41640</v>
      </c>
      <c r="J109" s="53">
        <v>43419</v>
      </c>
      <c r="K109" s="52" t="s">
        <v>1972</v>
      </c>
      <c r="L109" s="54">
        <v>6536340.8899999997</v>
      </c>
      <c r="M109" s="54">
        <v>6536217.8899999997</v>
      </c>
      <c r="N109" s="134">
        <v>5555785.2000000002</v>
      </c>
      <c r="O109" s="58"/>
    </row>
    <row r="110" spans="1:15" ht="71.400000000000006" x14ac:dyDescent="0.3">
      <c r="A110" s="135">
        <v>107</v>
      </c>
      <c r="B110" s="52" t="s">
        <v>1973</v>
      </c>
      <c r="C110" s="52" t="s">
        <v>1974</v>
      </c>
      <c r="D110" s="52" t="s">
        <v>1975</v>
      </c>
      <c r="E110" s="52" t="s">
        <v>1059</v>
      </c>
      <c r="F110" s="52" t="s">
        <v>117</v>
      </c>
      <c r="G110" s="52" t="s">
        <v>118</v>
      </c>
      <c r="H110" s="52" t="s">
        <v>119</v>
      </c>
      <c r="I110" s="53">
        <v>41640</v>
      </c>
      <c r="J110" s="53">
        <v>43404</v>
      </c>
      <c r="K110" s="52" t="s">
        <v>1976</v>
      </c>
      <c r="L110" s="54">
        <v>3656667.7</v>
      </c>
      <c r="M110" s="54">
        <v>3000000</v>
      </c>
      <c r="N110" s="134">
        <v>2400000</v>
      </c>
      <c r="O110" s="58"/>
    </row>
    <row r="111" spans="1:15" ht="71.400000000000006" x14ac:dyDescent="0.3">
      <c r="A111" s="9">
        <v>108</v>
      </c>
      <c r="B111" s="52" t="s">
        <v>1977</v>
      </c>
      <c r="C111" s="52" t="s">
        <v>1978</v>
      </c>
      <c r="D111" s="52" t="s">
        <v>1979</v>
      </c>
      <c r="E111" s="52" t="s">
        <v>1056</v>
      </c>
      <c r="F111" s="52" t="s">
        <v>1980</v>
      </c>
      <c r="G111" s="52" t="s">
        <v>1981</v>
      </c>
      <c r="H111" s="52" t="s">
        <v>1982</v>
      </c>
      <c r="I111" s="53">
        <v>41640</v>
      </c>
      <c r="J111" s="53">
        <v>43465</v>
      </c>
      <c r="K111" s="52" t="s">
        <v>1983</v>
      </c>
      <c r="L111" s="54">
        <v>5130756.4400000004</v>
      </c>
      <c r="M111" s="54">
        <v>5097870.4400000004</v>
      </c>
      <c r="N111" s="134">
        <v>4333189.87</v>
      </c>
      <c r="O111" s="58"/>
    </row>
    <row r="112" spans="1:15" ht="114" customHeight="1" x14ac:dyDescent="0.3">
      <c r="A112" s="135">
        <v>109</v>
      </c>
      <c r="B112" s="52" t="s">
        <v>1984</v>
      </c>
      <c r="C112" s="52" t="s">
        <v>1985</v>
      </c>
      <c r="D112" s="52" t="s">
        <v>1095</v>
      </c>
      <c r="E112" s="52" t="s">
        <v>1043</v>
      </c>
      <c r="F112" s="52" t="s">
        <v>128</v>
      </c>
      <c r="G112" s="52" t="s">
        <v>129</v>
      </c>
      <c r="H112" s="52" t="s">
        <v>130</v>
      </c>
      <c r="I112" s="53">
        <v>41640</v>
      </c>
      <c r="J112" s="53">
        <v>43312</v>
      </c>
      <c r="K112" s="52" t="s">
        <v>1986</v>
      </c>
      <c r="L112" s="54">
        <v>815759</v>
      </c>
      <c r="M112" s="54">
        <v>815759</v>
      </c>
      <c r="N112" s="134">
        <v>693395.15</v>
      </c>
      <c r="O112" s="58"/>
    </row>
    <row r="113" spans="1:15" ht="66.75" customHeight="1" x14ac:dyDescent="0.3">
      <c r="A113" s="9">
        <v>110</v>
      </c>
      <c r="B113" s="52" t="s">
        <v>1987</v>
      </c>
      <c r="C113" s="52" t="s">
        <v>1988</v>
      </c>
      <c r="D113" s="52" t="s">
        <v>1989</v>
      </c>
      <c r="E113" s="52" t="s">
        <v>1059</v>
      </c>
      <c r="F113" s="52" t="s">
        <v>669</v>
      </c>
      <c r="G113" s="52" t="s">
        <v>670</v>
      </c>
      <c r="H113" s="52" t="s">
        <v>1990</v>
      </c>
      <c r="I113" s="53">
        <v>41640</v>
      </c>
      <c r="J113" s="53">
        <v>43465</v>
      </c>
      <c r="K113" s="52" t="s">
        <v>1991</v>
      </c>
      <c r="L113" s="54">
        <v>5462276.3600000003</v>
      </c>
      <c r="M113" s="54">
        <v>5456076.3600000003</v>
      </c>
      <c r="N113" s="134">
        <v>4364861.08</v>
      </c>
      <c r="O113" s="58"/>
    </row>
    <row r="114" spans="1:15" ht="102.75" customHeight="1" x14ac:dyDescent="0.3">
      <c r="A114" s="135">
        <v>111</v>
      </c>
      <c r="B114" s="52" t="s">
        <v>1992</v>
      </c>
      <c r="C114" s="52" t="s">
        <v>1993</v>
      </c>
      <c r="D114" s="52" t="s">
        <v>1994</v>
      </c>
      <c r="E114" s="52" t="s">
        <v>1051</v>
      </c>
      <c r="F114" s="52" t="s">
        <v>406</v>
      </c>
      <c r="G114" s="52" t="s">
        <v>407</v>
      </c>
      <c r="H114" s="52" t="s">
        <v>1995</v>
      </c>
      <c r="I114" s="53">
        <v>41640</v>
      </c>
      <c r="J114" s="53">
        <v>43555</v>
      </c>
      <c r="K114" s="52" t="s">
        <v>1996</v>
      </c>
      <c r="L114" s="54">
        <v>7468183.0199999996</v>
      </c>
      <c r="M114" s="54">
        <v>7000000</v>
      </c>
      <c r="N114" s="134">
        <v>5950000</v>
      </c>
      <c r="O114" s="58"/>
    </row>
    <row r="115" spans="1:15" ht="76.5" customHeight="1" x14ac:dyDescent="0.3">
      <c r="A115" s="9">
        <v>112</v>
      </c>
      <c r="B115" s="52" t="s">
        <v>1997</v>
      </c>
      <c r="C115" s="52" t="s">
        <v>1998</v>
      </c>
      <c r="D115" s="52" t="s">
        <v>1999</v>
      </c>
      <c r="E115" s="52" t="s">
        <v>1070</v>
      </c>
      <c r="F115" s="52" t="s">
        <v>2000</v>
      </c>
      <c r="G115" s="52" t="s">
        <v>2001</v>
      </c>
      <c r="H115" s="52" t="s">
        <v>2002</v>
      </c>
      <c r="I115" s="53">
        <v>41640</v>
      </c>
      <c r="J115" s="53">
        <v>43343</v>
      </c>
      <c r="K115" s="52" t="s">
        <v>2003</v>
      </c>
      <c r="L115" s="54">
        <v>2894125</v>
      </c>
      <c r="M115" s="54">
        <v>2894125</v>
      </c>
      <c r="N115" s="134">
        <v>2460006.25</v>
      </c>
      <c r="O115" s="58"/>
    </row>
    <row r="116" spans="1:15" ht="40.799999999999997" x14ac:dyDescent="0.3">
      <c r="A116" s="135">
        <v>113</v>
      </c>
      <c r="B116" s="52" t="s">
        <v>2004</v>
      </c>
      <c r="C116" s="52" t="s">
        <v>2005</v>
      </c>
      <c r="D116" s="52" t="s">
        <v>2006</v>
      </c>
      <c r="E116" s="52" t="s">
        <v>1127</v>
      </c>
      <c r="F116" s="52" t="s">
        <v>2007</v>
      </c>
      <c r="G116" s="52" t="s">
        <v>2008</v>
      </c>
      <c r="H116" s="52" t="s">
        <v>2009</v>
      </c>
      <c r="I116" s="53">
        <v>41640</v>
      </c>
      <c r="J116" s="53">
        <v>43281</v>
      </c>
      <c r="K116" s="52" t="s">
        <v>2010</v>
      </c>
      <c r="L116" s="54">
        <v>609077.27</v>
      </c>
      <c r="M116" s="54">
        <v>609077.27</v>
      </c>
      <c r="N116" s="134">
        <v>517715.67</v>
      </c>
      <c r="O116" s="58"/>
    </row>
    <row r="117" spans="1:15" ht="63.75" customHeight="1" x14ac:dyDescent="0.3">
      <c r="A117" s="9">
        <v>114</v>
      </c>
      <c r="B117" s="52" t="s">
        <v>2011</v>
      </c>
      <c r="C117" s="52" t="s">
        <v>2012</v>
      </c>
      <c r="D117" s="52" t="s">
        <v>2013</v>
      </c>
      <c r="E117" s="52" t="s">
        <v>1078</v>
      </c>
      <c r="F117" s="52" t="s">
        <v>553</v>
      </c>
      <c r="G117" s="52" t="s">
        <v>554</v>
      </c>
      <c r="H117" s="52" t="s">
        <v>2014</v>
      </c>
      <c r="I117" s="53">
        <v>41640</v>
      </c>
      <c r="J117" s="53">
        <v>43434</v>
      </c>
      <c r="K117" s="52" t="s">
        <v>2616</v>
      </c>
      <c r="L117" s="54">
        <v>952380</v>
      </c>
      <c r="M117" s="54">
        <v>952380</v>
      </c>
      <c r="N117" s="134">
        <v>809523</v>
      </c>
      <c r="O117" s="58"/>
    </row>
    <row r="118" spans="1:15" ht="318" customHeight="1" x14ac:dyDescent="0.3">
      <c r="A118" s="135">
        <v>115</v>
      </c>
      <c r="B118" s="52" t="s">
        <v>2015</v>
      </c>
      <c r="C118" s="52" t="s">
        <v>2016</v>
      </c>
      <c r="D118" s="52" t="s">
        <v>1609</v>
      </c>
      <c r="E118" s="52" t="s">
        <v>1059</v>
      </c>
      <c r="F118" s="52" t="s">
        <v>76</v>
      </c>
      <c r="G118" s="52" t="s">
        <v>824</v>
      </c>
      <c r="H118" s="52" t="s">
        <v>1638</v>
      </c>
      <c r="I118" s="53">
        <v>41640</v>
      </c>
      <c r="J118" s="53">
        <v>43373</v>
      </c>
      <c r="K118" s="52" t="s">
        <v>2882</v>
      </c>
      <c r="L118" s="54">
        <v>4625640</v>
      </c>
      <c r="M118" s="54">
        <v>4625640</v>
      </c>
      <c r="N118" s="134">
        <v>3700512</v>
      </c>
      <c r="O118" s="58"/>
    </row>
    <row r="119" spans="1:15" ht="61.2" x14ac:dyDescent="0.3">
      <c r="A119" s="9">
        <v>116</v>
      </c>
      <c r="B119" s="52" t="s">
        <v>2017</v>
      </c>
      <c r="C119" s="52" t="s">
        <v>2018</v>
      </c>
      <c r="D119" s="52" t="s">
        <v>2019</v>
      </c>
      <c r="E119" s="52" t="s">
        <v>1043</v>
      </c>
      <c r="F119" s="52" t="s">
        <v>2020</v>
      </c>
      <c r="G119" s="52" t="s">
        <v>2021</v>
      </c>
      <c r="H119" s="52" t="s">
        <v>2022</v>
      </c>
      <c r="I119" s="53">
        <v>41640</v>
      </c>
      <c r="J119" s="53">
        <v>43434</v>
      </c>
      <c r="K119" s="52" t="s">
        <v>2023</v>
      </c>
      <c r="L119" s="54">
        <v>5964660</v>
      </c>
      <c r="M119" s="54">
        <v>5964660</v>
      </c>
      <c r="N119" s="134">
        <v>5069961</v>
      </c>
      <c r="O119" s="58"/>
    </row>
    <row r="120" spans="1:15" ht="102" customHeight="1" x14ac:dyDescent="0.3">
      <c r="A120" s="135">
        <v>117</v>
      </c>
      <c r="B120" s="52" t="s">
        <v>2024</v>
      </c>
      <c r="C120" s="52" t="s">
        <v>2025</v>
      </c>
      <c r="D120" s="52" t="s">
        <v>2026</v>
      </c>
      <c r="E120" s="52" t="s">
        <v>1070</v>
      </c>
      <c r="F120" s="52" t="s">
        <v>2027</v>
      </c>
      <c r="G120" s="52" t="s">
        <v>2028</v>
      </c>
      <c r="H120" s="52" t="s">
        <v>2029</v>
      </c>
      <c r="I120" s="53">
        <v>41640</v>
      </c>
      <c r="J120" s="53">
        <v>43404</v>
      </c>
      <c r="K120" s="52" t="s">
        <v>2030</v>
      </c>
      <c r="L120" s="54">
        <v>2518470.0499999998</v>
      </c>
      <c r="M120" s="54">
        <v>2285150.77</v>
      </c>
      <c r="N120" s="134">
        <v>1942378.15</v>
      </c>
      <c r="O120" s="58"/>
    </row>
    <row r="121" spans="1:15" ht="112.2" x14ac:dyDescent="0.3">
      <c r="A121" s="9">
        <v>118</v>
      </c>
      <c r="B121" s="52" t="s">
        <v>2031</v>
      </c>
      <c r="C121" s="52" t="s">
        <v>2032</v>
      </c>
      <c r="D121" s="52" t="s">
        <v>2033</v>
      </c>
      <c r="E121" s="52" t="s">
        <v>1127</v>
      </c>
      <c r="F121" s="52" t="s">
        <v>769</v>
      </c>
      <c r="G121" s="52" t="s">
        <v>770</v>
      </c>
      <c r="H121" s="52" t="s">
        <v>2034</v>
      </c>
      <c r="I121" s="53">
        <v>41640</v>
      </c>
      <c r="J121" s="53">
        <v>43830</v>
      </c>
      <c r="K121" s="52" t="s">
        <v>2035</v>
      </c>
      <c r="L121" s="54">
        <v>4989813.55</v>
      </c>
      <c r="M121" s="54">
        <v>4949838.55</v>
      </c>
      <c r="N121" s="134">
        <v>4207362.76</v>
      </c>
      <c r="O121" s="58"/>
    </row>
    <row r="122" spans="1:15" ht="71.400000000000006" x14ac:dyDescent="0.3">
      <c r="A122" s="135">
        <v>119</v>
      </c>
      <c r="B122" s="52" t="s">
        <v>2036</v>
      </c>
      <c r="C122" s="52" t="s">
        <v>2037</v>
      </c>
      <c r="D122" s="52" t="s">
        <v>2038</v>
      </c>
      <c r="E122" s="52" t="s">
        <v>1062</v>
      </c>
      <c r="F122" s="52" t="s">
        <v>602</v>
      </c>
      <c r="G122" s="52" t="s">
        <v>603</v>
      </c>
      <c r="H122" s="52" t="s">
        <v>2039</v>
      </c>
      <c r="I122" s="53">
        <v>41640</v>
      </c>
      <c r="J122" s="53">
        <v>43281</v>
      </c>
      <c r="K122" s="52" t="s">
        <v>2040</v>
      </c>
      <c r="L122" s="54">
        <v>3206107.38</v>
      </c>
      <c r="M122" s="54">
        <v>3206107.38</v>
      </c>
      <c r="N122" s="134">
        <v>2725191.27</v>
      </c>
      <c r="O122" s="58"/>
    </row>
    <row r="123" spans="1:15" ht="71.400000000000006" x14ac:dyDescent="0.3">
      <c r="A123" s="9">
        <v>120</v>
      </c>
      <c r="B123" s="52" t="s">
        <v>2041</v>
      </c>
      <c r="C123" s="52" t="s">
        <v>2042</v>
      </c>
      <c r="D123" s="52" t="s">
        <v>2043</v>
      </c>
      <c r="E123" s="52" t="s">
        <v>1059</v>
      </c>
      <c r="F123" s="52" t="s">
        <v>2044</v>
      </c>
      <c r="G123" s="52" t="s">
        <v>2045</v>
      </c>
      <c r="H123" s="52" t="s">
        <v>2046</v>
      </c>
      <c r="I123" s="53">
        <v>41640</v>
      </c>
      <c r="J123" s="53">
        <v>43434</v>
      </c>
      <c r="K123" s="52" t="s">
        <v>2047</v>
      </c>
      <c r="L123" s="54">
        <v>6105031.75</v>
      </c>
      <c r="M123" s="54">
        <v>6017701.75</v>
      </c>
      <c r="N123" s="134">
        <v>4814161.4000000004</v>
      </c>
      <c r="O123" s="58"/>
    </row>
    <row r="124" spans="1:15" ht="142.80000000000001" x14ac:dyDescent="0.3">
      <c r="A124" s="135">
        <v>121</v>
      </c>
      <c r="B124" s="52" t="s">
        <v>2048</v>
      </c>
      <c r="C124" s="52" t="s">
        <v>2049</v>
      </c>
      <c r="D124" s="52" t="s">
        <v>2050</v>
      </c>
      <c r="E124" s="52" t="s">
        <v>1070</v>
      </c>
      <c r="F124" s="52" t="s">
        <v>270</v>
      </c>
      <c r="G124" s="52" t="s">
        <v>271</v>
      </c>
      <c r="H124" s="52" t="s">
        <v>2051</v>
      </c>
      <c r="I124" s="53">
        <v>41640</v>
      </c>
      <c r="J124" s="53">
        <v>43553</v>
      </c>
      <c r="K124" s="52" t="s">
        <v>2617</v>
      </c>
      <c r="L124" s="54">
        <v>7615191.46</v>
      </c>
      <c r="M124" s="54">
        <v>7000000</v>
      </c>
      <c r="N124" s="134">
        <v>5950000</v>
      </c>
      <c r="O124" s="58"/>
    </row>
    <row r="125" spans="1:15" ht="117.75" customHeight="1" x14ac:dyDescent="0.3">
      <c r="A125" s="9">
        <v>122</v>
      </c>
      <c r="B125" s="52" t="s">
        <v>2052</v>
      </c>
      <c r="C125" s="52" t="s">
        <v>2053</v>
      </c>
      <c r="D125" s="52" t="s">
        <v>2054</v>
      </c>
      <c r="E125" s="52" t="s">
        <v>1062</v>
      </c>
      <c r="F125" s="52" t="s">
        <v>383</v>
      </c>
      <c r="G125" s="52" t="s">
        <v>384</v>
      </c>
      <c r="H125" s="52" t="s">
        <v>2055</v>
      </c>
      <c r="I125" s="53">
        <v>41640</v>
      </c>
      <c r="J125" s="53">
        <v>43465</v>
      </c>
      <c r="K125" s="52" t="s">
        <v>2056</v>
      </c>
      <c r="L125" s="54">
        <v>7000000</v>
      </c>
      <c r="M125" s="54">
        <v>7000000</v>
      </c>
      <c r="N125" s="134">
        <v>5950000</v>
      </c>
      <c r="O125" s="58"/>
    </row>
    <row r="126" spans="1:15" ht="57.75" customHeight="1" x14ac:dyDescent="0.3">
      <c r="A126" s="135">
        <v>123</v>
      </c>
      <c r="B126" s="52" t="s">
        <v>2057</v>
      </c>
      <c r="C126" s="52" t="s">
        <v>2058</v>
      </c>
      <c r="D126" s="52" t="s">
        <v>2059</v>
      </c>
      <c r="E126" s="52" t="s">
        <v>1127</v>
      </c>
      <c r="F126" s="52" t="s">
        <v>2060</v>
      </c>
      <c r="G126" s="52" t="s">
        <v>2061</v>
      </c>
      <c r="H126" s="52" t="s">
        <v>2062</v>
      </c>
      <c r="I126" s="53">
        <v>41640</v>
      </c>
      <c r="J126" s="53">
        <v>43465</v>
      </c>
      <c r="K126" s="52" t="s">
        <v>2618</v>
      </c>
      <c r="L126" s="54">
        <v>3111862.95</v>
      </c>
      <c r="M126" s="54">
        <v>3111862.95</v>
      </c>
      <c r="N126" s="134">
        <v>2645083.5</v>
      </c>
      <c r="O126" s="58"/>
    </row>
    <row r="127" spans="1:15" ht="132.75" customHeight="1" x14ac:dyDescent="0.3">
      <c r="A127" s="9">
        <v>124</v>
      </c>
      <c r="B127" s="52" t="s">
        <v>2063</v>
      </c>
      <c r="C127" s="52" t="s">
        <v>2064</v>
      </c>
      <c r="D127" s="52" t="s">
        <v>2065</v>
      </c>
      <c r="E127" s="52" t="s">
        <v>1070</v>
      </c>
      <c r="F127" s="52" t="s">
        <v>2066</v>
      </c>
      <c r="G127" s="52" t="s">
        <v>2067</v>
      </c>
      <c r="H127" s="52" t="s">
        <v>2068</v>
      </c>
      <c r="I127" s="53">
        <v>41640</v>
      </c>
      <c r="J127" s="53">
        <v>43465</v>
      </c>
      <c r="K127" s="52" t="s">
        <v>2619</v>
      </c>
      <c r="L127" s="54">
        <v>5932398.6299999999</v>
      </c>
      <c r="M127" s="54">
        <v>5932398.6299999999</v>
      </c>
      <c r="N127" s="134">
        <v>5042538.83</v>
      </c>
      <c r="O127" s="58"/>
    </row>
    <row r="128" spans="1:15" ht="277.5" customHeight="1" x14ac:dyDescent="0.3">
      <c r="A128" s="135">
        <v>125</v>
      </c>
      <c r="B128" s="52" t="s">
        <v>2069</v>
      </c>
      <c r="C128" s="52" t="s">
        <v>2070</v>
      </c>
      <c r="D128" s="52" t="s">
        <v>2071</v>
      </c>
      <c r="E128" s="52" t="s">
        <v>1080</v>
      </c>
      <c r="F128" s="52" t="s">
        <v>687</v>
      </c>
      <c r="G128" s="52" t="s">
        <v>688</v>
      </c>
      <c r="H128" s="52" t="s">
        <v>2072</v>
      </c>
      <c r="I128" s="53">
        <v>41640</v>
      </c>
      <c r="J128" s="53">
        <v>43434</v>
      </c>
      <c r="K128" s="52" t="s">
        <v>2620</v>
      </c>
      <c r="L128" s="54">
        <v>6990440.8700000001</v>
      </c>
      <c r="M128" s="54">
        <v>6990440.8700000001</v>
      </c>
      <c r="N128" s="134">
        <v>5941874.7300000004</v>
      </c>
      <c r="O128" s="58"/>
    </row>
    <row r="129" spans="1:15" ht="156.75" customHeight="1" x14ac:dyDescent="0.3">
      <c r="A129" s="9">
        <v>126</v>
      </c>
      <c r="B129" s="52" t="s">
        <v>2073</v>
      </c>
      <c r="C129" s="52" t="s">
        <v>2074</v>
      </c>
      <c r="D129" s="52" t="s">
        <v>2075</v>
      </c>
      <c r="E129" s="52" t="s">
        <v>1062</v>
      </c>
      <c r="F129" s="52" t="s">
        <v>245</v>
      </c>
      <c r="G129" s="52" t="s">
        <v>616</v>
      </c>
      <c r="H129" s="52" t="s">
        <v>1318</v>
      </c>
      <c r="I129" s="53">
        <v>41640</v>
      </c>
      <c r="J129" s="53">
        <v>43312</v>
      </c>
      <c r="K129" s="52" t="s">
        <v>2076</v>
      </c>
      <c r="L129" s="54">
        <v>883811.22</v>
      </c>
      <c r="M129" s="54">
        <v>883811.22</v>
      </c>
      <c r="N129" s="134">
        <v>751239.53</v>
      </c>
      <c r="O129" s="58"/>
    </row>
    <row r="130" spans="1:15" ht="109.5" customHeight="1" x14ac:dyDescent="0.3">
      <c r="A130" s="135">
        <v>127</v>
      </c>
      <c r="B130" s="52" t="s">
        <v>2077</v>
      </c>
      <c r="C130" s="52" t="s">
        <v>2078</v>
      </c>
      <c r="D130" s="52" t="s">
        <v>2079</v>
      </c>
      <c r="E130" s="52" t="s">
        <v>1070</v>
      </c>
      <c r="F130" s="52" t="s">
        <v>2080</v>
      </c>
      <c r="G130" s="52" t="s">
        <v>2081</v>
      </c>
      <c r="H130" s="52" t="s">
        <v>2082</v>
      </c>
      <c r="I130" s="53">
        <v>41640</v>
      </c>
      <c r="J130" s="53">
        <v>43312</v>
      </c>
      <c r="K130" s="52" t="s">
        <v>2083</v>
      </c>
      <c r="L130" s="54">
        <v>1705781</v>
      </c>
      <c r="M130" s="54">
        <v>1705781</v>
      </c>
      <c r="N130" s="134">
        <v>1449913.85</v>
      </c>
      <c r="O130" s="58"/>
    </row>
    <row r="131" spans="1:15" ht="83.25" customHeight="1" x14ac:dyDescent="0.3">
      <c r="A131" s="9">
        <v>128</v>
      </c>
      <c r="B131" s="52" t="s">
        <v>2084</v>
      </c>
      <c r="C131" s="52" t="s">
        <v>2085</v>
      </c>
      <c r="D131" s="52" t="s">
        <v>2086</v>
      </c>
      <c r="E131" s="52" t="s">
        <v>1043</v>
      </c>
      <c r="F131" s="52" t="s">
        <v>2087</v>
      </c>
      <c r="G131" s="52" t="s">
        <v>2088</v>
      </c>
      <c r="H131" s="52" t="s">
        <v>2089</v>
      </c>
      <c r="I131" s="53">
        <v>41640</v>
      </c>
      <c r="J131" s="53">
        <v>43404</v>
      </c>
      <c r="K131" s="52" t="s">
        <v>2621</v>
      </c>
      <c r="L131" s="54">
        <v>2081125.21</v>
      </c>
      <c r="M131" s="54">
        <v>2081002.21</v>
      </c>
      <c r="N131" s="134">
        <v>1768851.87</v>
      </c>
      <c r="O131" s="58"/>
    </row>
    <row r="132" spans="1:15" ht="66.75" customHeight="1" x14ac:dyDescent="0.3">
      <c r="A132" s="135">
        <v>129</v>
      </c>
      <c r="B132" s="52" t="s">
        <v>2090</v>
      </c>
      <c r="C132" s="52" t="s">
        <v>2091</v>
      </c>
      <c r="D132" s="52" t="s">
        <v>1124</v>
      </c>
      <c r="E132" s="52" t="s">
        <v>1078</v>
      </c>
      <c r="F132" s="52" t="s">
        <v>737</v>
      </c>
      <c r="G132" s="52" t="s">
        <v>738</v>
      </c>
      <c r="H132" s="52" t="s">
        <v>1125</v>
      </c>
      <c r="I132" s="53">
        <v>41640</v>
      </c>
      <c r="J132" s="53">
        <v>43465</v>
      </c>
      <c r="K132" s="52" t="s">
        <v>2092</v>
      </c>
      <c r="L132" s="54">
        <v>3023000</v>
      </c>
      <c r="M132" s="54">
        <v>3002000</v>
      </c>
      <c r="N132" s="134">
        <v>2551700</v>
      </c>
      <c r="O132" s="58"/>
    </row>
    <row r="133" spans="1:15" ht="96.75" customHeight="1" x14ac:dyDescent="0.3">
      <c r="A133" s="9">
        <v>130</v>
      </c>
      <c r="B133" s="52" t="s">
        <v>2093</v>
      </c>
      <c r="C133" s="52" t="s">
        <v>2094</v>
      </c>
      <c r="D133" s="52" t="s">
        <v>2095</v>
      </c>
      <c r="E133" s="52" t="s">
        <v>1062</v>
      </c>
      <c r="F133" s="52" t="s">
        <v>2096</v>
      </c>
      <c r="G133" s="52" t="s">
        <v>2097</v>
      </c>
      <c r="H133" s="52" t="s">
        <v>2098</v>
      </c>
      <c r="I133" s="53">
        <v>41640</v>
      </c>
      <c r="J133" s="53">
        <v>43373</v>
      </c>
      <c r="K133" s="52" t="s">
        <v>2099</v>
      </c>
      <c r="L133" s="54">
        <v>6781370.6699999999</v>
      </c>
      <c r="M133" s="54">
        <v>5155486.6500000004</v>
      </c>
      <c r="N133" s="134">
        <v>4382163.6500000004</v>
      </c>
      <c r="O133" s="58"/>
    </row>
    <row r="134" spans="1:15" ht="112.5" customHeight="1" x14ac:dyDescent="0.3">
      <c r="A134" s="135">
        <v>131</v>
      </c>
      <c r="B134" s="52" t="s">
        <v>2100</v>
      </c>
      <c r="C134" s="52" t="s">
        <v>2101</v>
      </c>
      <c r="D134" s="52" t="s">
        <v>2102</v>
      </c>
      <c r="E134" s="52" t="s">
        <v>1083</v>
      </c>
      <c r="F134" s="52" t="s">
        <v>2103</v>
      </c>
      <c r="G134" s="52" t="s">
        <v>2104</v>
      </c>
      <c r="H134" s="52" t="s">
        <v>2105</v>
      </c>
      <c r="I134" s="53">
        <v>41640</v>
      </c>
      <c r="J134" s="53">
        <v>43373</v>
      </c>
      <c r="K134" s="52" t="s">
        <v>2106</v>
      </c>
      <c r="L134" s="54">
        <v>3987422.56</v>
      </c>
      <c r="M134" s="54">
        <v>3620115.75</v>
      </c>
      <c r="N134" s="134">
        <v>3077098.38</v>
      </c>
      <c r="O134" s="58"/>
    </row>
    <row r="135" spans="1:15" ht="102" x14ac:dyDescent="0.3">
      <c r="A135" s="9">
        <v>132</v>
      </c>
      <c r="B135" s="52" t="s">
        <v>2107</v>
      </c>
      <c r="C135" s="52" t="s">
        <v>2108</v>
      </c>
      <c r="D135" s="52" t="s">
        <v>2109</v>
      </c>
      <c r="E135" s="52" t="s">
        <v>1127</v>
      </c>
      <c r="F135" s="52" t="s">
        <v>2060</v>
      </c>
      <c r="G135" s="52" t="s">
        <v>2061</v>
      </c>
      <c r="H135" s="52" t="s">
        <v>2062</v>
      </c>
      <c r="I135" s="53">
        <v>41640</v>
      </c>
      <c r="J135" s="53">
        <v>43708</v>
      </c>
      <c r="K135" s="52" t="s">
        <v>2622</v>
      </c>
      <c r="L135" s="54">
        <v>7593927.2599999998</v>
      </c>
      <c r="M135" s="54">
        <v>7000000</v>
      </c>
      <c r="N135" s="134">
        <v>5950000</v>
      </c>
      <c r="O135" s="58"/>
    </row>
    <row r="136" spans="1:15" ht="81.599999999999994" x14ac:dyDescent="0.3">
      <c r="A136" s="135">
        <v>133</v>
      </c>
      <c r="B136" s="52" t="s">
        <v>2110</v>
      </c>
      <c r="C136" s="52" t="s">
        <v>2111</v>
      </c>
      <c r="D136" s="52" t="s">
        <v>2112</v>
      </c>
      <c r="E136" s="52" t="s">
        <v>1089</v>
      </c>
      <c r="F136" s="52" t="s">
        <v>746</v>
      </c>
      <c r="G136" s="52" t="s">
        <v>747</v>
      </c>
      <c r="H136" s="52" t="s">
        <v>2113</v>
      </c>
      <c r="I136" s="53">
        <v>41640</v>
      </c>
      <c r="J136" s="53">
        <v>43448</v>
      </c>
      <c r="K136" s="52" t="s">
        <v>2623</v>
      </c>
      <c r="L136" s="54">
        <v>2414174.2400000002</v>
      </c>
      <c r="M136" s="54">
        <v>2304170.69</v>
      </c>
      <c r="N136" s="134">
        <v>1958545.08</v>
      </c>
      <c r="O136" s="58"/>
    </row>
    <row r="137" spans="1:15" ht="61.2" x14ac:dyDescent="0.3">
      <c r="A137" s="9">
        <v>134</v>
      </c>
      <c r="B137" s="52" t="s">
        <v>2114</v>
      </c>
      <c r="C137" s="52" t="s">
        <v>2115</v>
      </c>
      <c r="D137" s="52" t="s">
        <v>2116</v>
      </c>
      <c r="E137" s="52" t="s">
        <v>1045</v>
      </c>
      <c r="F137" s="52" t="s">
        <v>651</v>
      </c>
      <c r="G137" s="52" t="s">
        <v>652</v>
      </c>
      <c r="H137" s="52" t="s">
        <v>2117</v>
      </c>
      <c r="I137" s="53">
        <v>41640</v>
      </c>
      <c r="J137" s="53">
        <v>43465</v>
      </c>
      <c r="K137" s="52" t="s">
        <v>2118</v>
      </c>
      <c r="L137" s="54">
        <v>5206090</v>
      </c>
      <c r="M137" s="54">
        <v>5206090</v>
      </c>
      <c r="N137" s="134">
        <v>4425176.5</v>
      </c>
      <c r="O137" s="58"/>
    </row>
    <row r="138" spans="1:15" ht="88.5" customHeight="1" x14ac:dyDescent="0.3">
      <c r="A138" s="135">
        <v>135</v>
      </c>
      <c r="B138" s="52" t="s">
        <v>2119</v>
      </c>
      <c r="C138" s="52" t="s">
        <v>2120</v>
      </c>
      <c r="D138" s="52" t="s">
        <v>1145</v>
      </c>
      <c r="E138" s="52" t="s">
        <v>1078</v>
      </c>
      <c r="F138" s="52" t="s">
        <v>200</v>
      </c>
      <c r="G138" s="52" t="s">
        <v>201</v>
      </c>
      <c r="H138" s="52" t="s">
        <v>202</v>
      </c>
      <c r="I138" s="53">
        <v>41640</v>
      </c>
      <c r="J138" s="53">
        <v>43281</v>
      </c>
      <c r="K138" s="52" t="s">
        <v>2121</v>
      </c>
      <c r="L138" s="54">
        <v>1627079.46</v>
      </c>
      <c r="M138" s="54">
        <v>1626464.46</v>
      </c>
      <c r="N138" s="134">
        <v>1382494.79</v>
      </c>
      <c r="O138" s="58"/>
    </row>
    <row r="139" spans="1:15" ht="111.75" customHeight="1" x14ac:dyDescent="0.3">
      <c r="A139" s="9">
        <v>136</v>
      </c>
      <c r="B139" s="52" t="s">
        <v>2122</v>
      </c>
      <c r="C139" s="52" t="s">
        <v>2123</v>
      </c>
      <c r="D139" s="52" t="s">
        <v>2124</v>
      </c>
      <c r="E139" s="52" t="s">
        <v>1043</v>
      </c>
      <c r="F139" s="52" t="s">
        <v>2125</v>
      </c>
      <c r="G139" s="52" t="s">
        <v>2126</v>
      </c>
      <c r="H139" s="52" t="s">
        <v>2127</v>
      </c>
      <c r="I139" s="53">
        <v>41640</v>
      </c>
      <c r="J139" s="53">
        <v>43465</v>
      </c>
      <c r="K139" s="52" t="s">
        <v>2624</v>
      </c>
      <c r="L139" s="54">
        <v>2898927.03</v>
      </c>
      <c r="M139" s="54">
        <v>2898804.03</v>
      </c>
      <c r="N139" s="134">
        <v>2463983.42</v>
      </c>
      <c r="O139" s="58"/>
    </row>
    <row r="140" spans="1:15" ht="64.5" customHeight="1" x14ac:dyDescent="0.3">
      <c r="A140" s="135">
        <v>137</v>
      </c>
      <c r="B140" s="52" t="s">
        <v>2128</v>
      </c>
      <c r="C140" s="52" t="s">
        <v>2129</v>
      </c>
      <c r="D140" s="52" t="s">
        <v>1115</v>
      </c>
      <c r="E140" s="52" t="s">
        <v>1080</v>
      </c>
      <c r="F140" s="52" t="s">
        <v>157</v>
      </c>
      <c r="G140" s="52" t="s">
        <v>158</v>
      </c>
      <c r="H140" s="52" t="s">
        <v>2130</v>
      </c>
      <c r="I140" s="53">
        <v>41640</v>
      </c>
      <c r="J140" s="53">
        <v>43434</v>
      </c>
      <c r="K140" s="52" t="s">
        <v>2131</v>
      </c>
      <c r="L140" s="54">
        <v>2915945.16</v>
      </c>
      <c r="M140" s="54">
        <v>2915945.16</v>
      </c>
      <c r="N140" s="134">
        <v>2478553.38</v>
      </c>
      <c r="O140" s="58"/>
    </row>
    <row r="141" spans="1:15" ht="75.75" customHeight="1" x14ac:dyDescent="0.3">
      <c r="A141" s="9">
        <v>138</v>
      </c>
      <c r="B141" s="52" t="s">
        <v>2132</v>
      </c>
      <c r="C141" s="52" t="s">
        <v>2133</v>
      </c>
      <c r="D141" s="52" t="s">
        <v>2134</v>
      </c>
      <c r="E141" s="52" t="s">
        <v>1070</v>
      </c>
      <c r="F141" s="52" t="s">
        <v>2135</v>
      </c>
      <c r="G141" s="52" t="s">
        <v>2136</v>
      </c>
      <c r="H141" s="52" t="s">
        <v>2137</v>
      </c>
      <c r="I141" s="53">
        <v>41640</v>
      </c>
      <c r="J141" s="53">
        <v>43769</v>
      </c>
      <c r="K141" s="52" t="s">
        <v>2138</v>
      </c>
      <c r="L141" s="54">
        <v>7318478.6600000001</v>
      </c>
      <c r="M141" s="54">
        <v>6845307.6200000001</v>
      </c>
      <c r="N141" s="134">
        <v>5818511.4699999997</v>
      </c>
      <c r="O141" s="58"/>
    </row>
    <row r="142" spans="1:15" ht="78" customHeight="1" x14ac:dyDescent="0.3">
      <c r="A142" s="135">
        <v>139</v>
      </c>
      <c r="B142" s="52" t="s">
        <v>2139</v>
      </c>
      <c r="C142" s="52" t="s">
        <v>2140</v>
      </c>
      <c r="D142" s="52" t="s">
        <v>2141</v>
      </c>
      <c r="E142" s="52" t="s">
        <v>1073</v>
      </c>
      <c r="F142" s="52" t="s">
        <v>583</v>
      </c>
      <c r="G142" s="52" t="s">
        <v>584</v>
      </c>
      <c r="H142" s="52" t="s">
        <v>2142</v>
      </c>
      <c r="I142" s="53">
        <v>41640</v>
      </c>
      <c r="J142" s="53">
        <v>43465</v>
      </c>
      <c r="K142" s="52" t="s">
        <v>2625</v>
      </c>
      <c r="L142" s="54">
        <v>799700</v>
      </c>
      <c r="M142" s="54">
        <v>760700</v>
      </c>
      <c r="N142" s="134">
        <v>646595</v>
      </c>
      <c r="O142" s="58"/>
    </row>
    <row r="143" spans="1:15" ht="99" customHeight="1" x14ac:dyDescent="0.3">
      <c r="A143" s="9">
        <v>140</v>
      </c>
      <c r="B143" s="52" t="s">
        <v>2143</v>
      </c>
      <c r="C143" s="52" t="s">
        <v>2144</v>
      </c>
      <c r="D143" s="52" t="s">
        <v>2145</v>
      </c>
      <c r="E143" s="52" t="s">
        <v>1080</v>
      </c>
      <c r="F143" s="52" t="s">
        <v>528</v>
      </c>
      <c r="G143" s="52" t="s">
        <v>529</v>
      </c>
      <c r="H143" s="52" t="s">
        <v>2146</v>
      </c>
      <c r="I143" s="53">
        <v>41640</v>
      </c>
      <c r="J143" s="53">
        <v>43465</v>
      </c>
      <c r="K143" s="52" t="s">
        <v>2147</v>
      </c>
      <c r="L143" s="54">
        <v>1238071.48</v>
      </c>
      <c r="M143" s="54">
        <v>1233151.48</v>
      </c>
      <c r="N143" s="134">
        <v>1048178.75</v>
      </c>
      <c r="O143" s="58"/>
    </row>
    <row r="144" spans="1:15" ht="168.75" customHeight="1" x14ac:dyDescent="0.3">
      <c r="A144" s="135">
        <v>141</v>
      </c>
      <c r="B144" s="52" t="s">
        <v>2148</v>
      </c>
      <c r="C144" s="52" t="s">
        <v>2149</v>
      </c>
      <c r="D144" s="52" t="s">
        <v>2150</v>
      </c>
      <c r="E144" s="52" t="s">
        <v>1059</v>
      </c>
      <c r="F144" s="52" t="s">
        <v>2151</v>
      </c>
      <c r="G144" s="52" t="s">
        <v>2152</v>
      </c>
      <c r="H144" s="52" t="s">
        <v>2153</v>
      </c>
      <c r="I144" s="53">
        <v>41640</v>
      </c>
      <c r="J144" s="53">
        <v>43465</v>
      </c>
      <c r="K144" s="52" t="s">
        <v>2626</v>
      </c>
      <c r="L144" s="54">
        <v>6770901.5</v>
      </c>
      <c r="M144" s="54">
        <v>6770901.5</v>
      </c>
      <c r="N144" s="134">
        <v>5416721.2000000002</v>
      </c>
      <c r="O144" s="58"/>
    </row>
    <row r="145" spans="1:15" ht="87" customHeight="1" x14ac:dyDescent="0.3">
      <c r="A145" s="9">
        <v>142</v>
      </c>
      <c r="B145" s="52" t="s">
        <v>2154</v>
      </c>
      <c r="C145" s="52" t="s">
        <v>2155</v>
      </c>
      <c r="D145" s="52" t="s">
        <v>2156</v>
      </c>
      <c r="E145" s="52" t="s">
        <v>1051</v>
      </c>
      <c r="F145" s="52" t="s">
        <v>2157</v>
      </c>
      <c r="G145" s="52" t="s">
        <v>2158</v>
      </c>
      <c r="H145" s="52" t="s">
        <v>2159</v>
      </c>
      <c r="I145" s="53">
        <v>41640</v>
      </c>
      <c r="J145" s="53">
        <v>43220</v>
      </c>
      <c r="K145" s="52" t="s">
        <v>2627</v>
      </c>
      <c r="L145" s="54">
        <v>2301957.85</v>
      </c>
      <c r="M145" s="54">
        <v>2248020.17</v>
      </c>
      <c r="N145" s="134">
        <v>1910817.14</v>
      </c>
      <c r="O145" s="58"/>
    </row>
    <row r="146" spans="1:15" ht="121.5" customHeight="1" x14ac:dyDescent="0.3">
      <c r="A146" s="135">
        <v>143</v>
      </c>
      <c r="B146" s="52" t="s">
        <v>2160</v>
      </c>
      <c r="C146" s="52" t="s">
        <v>2161</v>
      </c>
      <c r="D146" s="52" t="s">
        <v>2162</v>
      </c>
      <c r="E146" s="52" t="s">
        <v>1045</v>
      </c>
      <c r="F146" s="52" t="s">
        <v>490</v>
      </c>
      <c r="G146" s="52" t="s">
        <v>491</v>
      </c>
      <c r="H146" s="52" t="s">
        <v>2163</v>
      </c>
      <c r="I146" s="53">
        <v>41640</v>
      </c>
      <c r="J146" s="53">
        <v>43465</v>
      </c>
      <c r="K146" s="52" t="s">
        <v>2628</v>
      </c>
      <c r="L146" s="54">
        <v>6685890</v>
      </c>
      <c r="M146" s="54">
        <v>6685890</v>
      </c>
      <c r="N146" s="134">
        <v>5683006.5</v>
      </c>
      <c r="O146" s="58"/>
    </row>
    <row r="147" spans="1:15" ht="122.25" customHeight="1" x14ac:dyDescent="0.3">
      <c r="A147" s="9">
        <v>144</v>
      </c>
      <c r="B147" s="52" t="s">
        <v>2164</v>
      </c>
      <c r="C147" s="52" t="s">
        <v>2165</v>
      </c>
      <c r="D147" s="52" t="s">
        <v>2166</v>
      </c>
      <c r="E147" s="52" t="s">
        <v>1051</v>
      </c>
      <c r="F147" s="52" t="s">
        <v>2167</v>
      </c>
      <c r="G147" s="52" t="s">
        <v>2168</v>
      </c>
      <c r="H147" s="52" t="s">
        <v>2169</v>
      </c>
      <c r="I147" s="53">
        <v>41640</v>
      </c>
      <c r="J147" s="53">
        <v>43281</v>
      </c>
      <c r="K147" s="52" t="s">
        <v>2629</v>
      </c>
      <c r="L147" s="54">
        <v>3874588.96</v>
      </c>
      <c r="M147" s="54">
        <v>3512349.86</v>
      </c>
      <c r="N147" s="134">
        <v>2985497.38</v>
      </c>
      <c r="O147" s="58"/>
    </row>
    <row r="148" spans="1:15" ht="97.5" customHeight="1" x14ac:dyDescent="0.3">
      <c r="A148" s="135">
        <v>145</v>
      </c>
      <c r="B148" s="52" t="s">
        <v>2170</v>
      </c>
      <c r="C148" s="52" t="s">
        <v>135</v>
      </c>
      <c r="D148" s="52" t="s">
        <v>136</v>
      </c>
      <c r="E148" s="52" t="s">
        <v>1080</v>
      </c>
      <c r="F148" s="52" t="s">
        <v>137</v>
      </c>
      <c r="G148" s="52" t="s">
        <v>138</v>
      </c>
      <c r="H148" s="52" t="s">
        <v>139</v>
      </c>
      <c r="I148" s="53">
        <v>41640</v>
      </c>
      <c r="J148" s="53">
        <v>43159</v>
      </c>
      <c r="K148" s="52" t="s">
        <v>2171</v>
      </c>
      <c r="L148" s="54">
        <v>3564592.78</v>
      </c>
      <c r="M148" s="54">
        <v>3000000</v>
      </c>
      <c r="N148" s="134">
        <v>2550000</v>
      </c>
      <c r="O148" s="58"/>
    </row>
    <row r="149" spans="1:15" ht="66" customHeight="1" x14ac:dyDescent="0.3">
      <c r="A149" s="9">
        <v>146</v>
      </c>
      <c r="B149" s="52" t="s">
        <v>2172</v>
      </c>
      <c r="C149" s="52" t="s">
        <v>2630</v>
      </c>
      <c r="D149" s="52" t="s">
        <v>1150</v>
      </c>
      <c r="E149" s="52" t="s">
        <v>1078</v>
      </c>
      <c r="F149" s="52" t="s">
        <v>224</v>
      </c>
      <c r="G149" s="52" t="s">
        <v>225</v>
      </c>
      <c r="H149" s="52" t="s">
        <v>226</v>
      </c>
      <c r="I149" s="53">
        <v>41640</v>
      </c>
      <c r="J149" s="53">
        <v>43830</v>
      </c>
      <c r="K149" s="52" t="s">
        <v>2173</v>
      </c>
      <c r="L149" s="54">
        <v>5091343.51</v>
      </c>
      <c r="M149" s="54">
        <v>3429796.34</v>
      </c>
      <c r="N149" s="134">
        <v>2915326.88</v>
      </c>
      <c r="O149" s="58"/>
    </row>
    <row r="150" spans="1:15" ht="122.25" customHeight="1" x14ac:dyDescent="0.3">
      <c r="A150" s="135">
        <v>147</v>
      </c>
      <c r="B150" s="52" t="s">
        <v>2174</v>
      </c>
      <c r="C150" s="52" t="s">
        <v>2175</v>
      </c>
      <c r="D150" s="52" t="s">
        <v>1147</v>
      </c>
      <c r="E150" s="52" t="s">
        <v>1073</v>
      </c>
      <c r="F150" s="52" t="s">
        <v>209</v>
      </c>
      <c r="G150" s="52" t="s">
        <v>210</v>
      </c>
      <c r="H150" s="52" t="s">
        <v>211</v>
      </c>
      <c r="I150" s="53">
        <v>41640</v>
      </c>
      <c r="J150" s="53">
        <v>43343</v>
      </c>
      <c r="K150" s="52" t="s">
        <v>2176</v>
      </c>
      <c r="L150" s="54">
        <v>2592384.86</v>
      </c>
      <c r="M150" s="54">
        <v>2589309.86</v>
      </c>
      <c r="N150" s="134">
        <v>2200913.38</v>
      </c>
      <c r="O150" s="58"/>
    </row>
    <row r="151" spans="1:15" ht="215.25" customHeight="1" x14ac:dyDescent="0.3">
      <c r="A151" s="9">
        <v>148</v>
      </c>
      <c r="B151" s="52" t="s">
        <v>2177</v>
      </c>
      <c r="C151" s="52" t="s">
        <v>2178</v>
      </c>
      <c r="D151" s="52" t="s">
        <v>1132</v>
      </c>
      <c r="E151" s="52" t="s">
        <v>1073</v>
      </c>
      <c r="F151" s="52" t="s">
        <v>179</v>
      </c>
      <c r="G151" s="52" t="s">
        <v>180</v>
      </c>
      <c r="H151" s="52" t="s">
        <v>181</v>
      </c>
      <c r="I151" s="53">
        <v>41640</v>
      </c>
      <c r="J151" s="53">
        <v>43403</v>
      </c>
      <c r="K151" s="52" t="s">
        <v>2179</v>
      </c>
      <c r="L151" s="54">
        <v>1395038.52</v>
      </c>
      <c r="M151" s="54">
        <v>1395038.52</v>
      </c>
      <c r="N151" s="134">
        <v>1185782.74</v>
      </c>
      <c r="O151" s="58"/>
    </row>
    <row r="152" spans="1:15" ht="81.599999999999994" x14ac:dyDescent="0.3">
      <c r="A152" s="135">
        <v>149</v>
      </c>
      <c r="B152" s="52" t="s">
        <v>2180</v>
      </c>
      <c r="C152" s="52" t="s">
        <v>2181</v>
      </c>
      <c r="D152" s="52" t="s">
        <v>1079</v>
      </c>
      <c r="E152" s="52" t="s">
        <v>1080</v>
      </c>
      <c r="F152" s="52" t="s">
        <v>97</v>
      </c>
      <c r="G152" s="52" t="s">
        <v>98</v>
      </c>
      <c r="H152" s="52" t="s">
        <v>1788</v>
      </c>
      <c r="I152" s="53">
        <v>41640</v>
      </c>
      <c r="J152" s="53">
        <v>43343</v>
      </c>
      <c r="K152" s="52" t="s">
        <v>2631</v>
      </c>
      <c r="L152" s="54">
        <v>2992317.13</v>
      </c>
      <c r="M152" s="54">
        <v>2992317.13</v>
      </c>
      <c r="N152" s="134">
        <v>2543469.56</v>
      </c>
      <c r="O152" s="58"/>
    </row>
    <row r="153" spans="1:15" ht="215.25" customHeight="1" x14ac:dyDescent="0.3">
      <c r="A153" s="9">
        <v>150</v>
      </c>
      <c r="B153" s="52" t="s">
        <v>2182</v>
      </c>
      <c r="C153" s="52" t="s">
        <v>2183</v>
      </c>
      <c r="D153" s="52" t="s">
        <v>2184</v>
      </c>
      <c r="E153" s="52" t="s">
        <v>1129</v>
      </c>
      <c r="F153" s="52" t="s">
        <v>678</v>
      </c>
      <c r="G153" s="52" t="s">
        <v>679</v>
      </c>
      <c r="H153" s="52" t="s">
        <v>2185</v>
      </c>
      <c r="I153" s="53">
        <v>42736</v>
      </c>
      <c r="J153" s="53">
        <v>43373</v>
      </c>
      <c r="K153" s="52" t="s">
        <v>2186</v>
      </c>
      <c r="L153" s="54">
        <v>1538249.11</v>
      </c>
      <c r="M153" s="54">
        <v>1538249.11</v>
      </c>
      <c r="N153" s="134">
        <v>1307511.74</v>
      </c>
      <c r="O153" s="58"/>
    </row>
    <row r="154" spans="1:15" ht="91.5" customHeight="1" x14ac:dyDescent="0.3">
      <c r="A154" s="135">
        <v>151</v>
      </c>
      <c r="B154" s="52" t="s">
        <v>2187</v>
      </c>
      <c r="C154" s="52" t="s">
        <v>2188</v>
      </c>
      <c r="D154" s="52" t="s">
        <v>2189</v>
      </c>
      <c r="E154" s="52" t="s">
        <v>1051</v>
      </c>
      <c r="F154" s="52" t="s">
        <v>2190</v>
      </c>
      <c r="G154" s="52" t="s">
        <v>2191</v>
      </c>
      <c r="H154" s="52" t="s">
        <v>2192</v>
      </c>
      <c r="I154" s="53">
        <v>41640</v>
      </c>
      <c r="J154" s="53">
        <v>43890</v>
      </c>
      <c r="K154" s="52" t="s">
        <v>2193</v>
      </c>
      <c r="L154" s="54">
        <v>10055621.16</v>
      </c>
      <c r="M154" s="54">
        <v>6999237.6200000001</v>
      </c>
      <c r="N154" s="134">
        <v>5949351.96</v>
      </c>
      <c r="O154" s="58"/>
    </row>
    <row r="155" spans="1:15" ht="93" customHeight="1" x14ac:dyDescent="0.3">
      <c r="A155" s="9">
        <v>152</v>
      </c>
      <c r="B155" s="52" t="s">
        <v>2194</v>
      </c>
      <c r="C155" s="52" t="s">
        <v>2195</v>
      </c>
      <c r="D155" s="52" t="s">
        <v>2196</v>
      </c>
      <c r="E155" s="52" t="s">
        <v>1099</v>
      </c>
      <c r="F155" s="52" t="s">
        <v>142</v>
      </c>
      <c r="G155" s="52" t="s">
        <v>143</v>
      </c>
      <c r="H155" s="52" t="s">
        <v>144</v>
      </c>
      <c r="I155" s="53">
        <v>42736</v>
      </c>
      <c r="J155" s="53">
        <v>43100</v>
      </c>
      <c r="K155" s="52" t="s">
        <v>2197</v>
      </c>
      <c r="L155" s="54">
        <v>2693177.73</v>
      </c>
      <c r="M155" s="54">
        <v>2693177.73</v>
      </c>
      <c r="N155" s="134">
        <v>2289201.0299999998</v>
      </c>
      <c r="O155" s="58"/>
    </row>
    <row r="156" spans="1:15" ht="173.4" x14ac:dyDescent="0.3">
      <c r="A156" s="135">
        <v>153</v>
      </c>
      <c r="B156" s="52" t="s">
        <v>2198</v>
      </c>
      <c r="C156" s="52" t="s">
        <v>2199</v>
      </c>
      <c r="D156" s="52" t="s">
        <v>2200</v>
      </c>
      <c r="E156" s="52" t="s">
        <v>1129</v>
      </c>
      <c r="F156" s="52" t="s">
        <v>2201</v>
      </c>
      <c r="G156" s="52" t="s">
        <v>2202</v>
      </c>
      <c r="H156" s="52" t="s">
        <v>2203</v>
      </c>
      <c r="I156" s="53">
        <v>41640</v>
      </c>
      <c r="J156" s="53">
        <v>43220</v>
      </c>
      <c r="K156" s="52" t="s">
        <v>2204</v>
      </c>
      <c r="L156" s="54">
        <v>816370</v>
      </c>
      <c r="M156" s="54">
        <v>816370</v>
      </c>
      <c r="N156" s="134">
        <v>693914.5</v>
      </c>
      <c r="O156" s="58"/>
    </row>
    <row r="157" spans="1:15" ht="93.75" customHeight="1" x14ac:dyDescent="0.3">
      <c r="A157" s="9">
        <v>154</v>
      </c>
      <c r="B157" s="52" t="s">
        <v>2205</v>
      </c>
      <c r="C157" s="52" t="s">
        <v>2206</v>
      </c>
      <c r="D157" s="52" t="s">
        <v>2207</v>
      </c>
      <c r="E157" s="52" t="s">
        <v>1099</v>
      </c>
      <c r="F157" s="52" t="s">
        <v>2208</v>
      </c>
      <c r="G157" s="52" t="s">
        <v>2209</v>
      </c>
      <c r="H157" s="52" t="s">
        <v>2210</v>
      </c>
      <c r="I157" s="53">
        <v>42658</v>
      </c>
      <c r="J157" s="53">
        <v>43373</v>
      </c>
      <c r="K157" s="52" t="s">
        <v>2211</v>
      </c>
      <c r="L157" s="54">
        <v>2473459.84</v>
      </c>
      <c r="M157" s="54">
        <v>2473459.84</v>
      </c>
      <c r="N157" s="134">
        <v>2102440.86</v>
      </c>
      <c r="O157" s="58"/>
    </row>
    <row r="158" spans="1:15" ht="81.599999999999994" x14ac:dyDescent="0.3">
      <c r="A158" s="135">
        <v>155</v>
      </c>
      <c r="B158" s="52" t="s">
        <v>2212</v>
      </c>
      <c r="C158" s="52" t="s">
        <v>2213</v>
      </c>
      <c r="D158" s="52" t="s">
        <v>1048</v>
      </c>
      <c r="E158" s="52" t="s">
        <v>1043</v>
      </c>
      <c r="F158" s="52" t="s">
        <v>544</v>
      </c>
      <c r="G158" s="52" t="s">
        <v>51</v>
      </c>
      <c r="H158" s="52" t="s">
        <v>52</v>
      </c>
      <c r="I158" s="53">
        <v>41640</v>
      </c>
      <c r="J158" s="53">
        <v>43465</v>
      </c>
      <c r="K158" s="52" t="s">
        <v>2214</v>
      </c>
      <c r="L158" s="54">
        <v>2048070.91</v>
      </c>
      <c r="M158" s="54">
        <v>2048070.91</v>
      </c>
      <c r="N158" s="134">
        <v>1740860.27</v>
      </c>
      <c r="O158" s="58"/>
    </row>
    <row r="159" spans="1:15" ht="51" x14ac:dyDescent="0.3">
      <c r="A159" s="9">
        <v>156</v>
      </c>
      <c r="B159" s="52" t="s">
        <v>2215</v>
      </c>
      <c r="C159" s="52" t="s">
        <v>2216</v>
      </c>
      <c r="D159" s="52" t="s">
        <v>2217</v>
      </c>
      <c r="E159" s="52" t="s">
        <v>1080</v>
      </c>
      <c r="F159" s="52" t="s">
        <v>2218</v>
      </c>
      <c r="G159" s="52" t="s">
        <v>2219</v>
      </c>
      <c r="H159" s="52" t="s">
        <v>2220</v>
      </c>
      <c r="I159" s="53">
        <v>41640</v>
      </c>
      <c r="J159" s="53">
        <v>43465</v>
      </c>
      <c r="K159" s="52" t="s">
        <v>2221</v>
      </c>
      <c r="L159" s="54">
        <v>6900000</v>
      </c>
      <c r="M159" s="54">
        <v>6550247.7800000003</v>
      </c>
      <c r="N159" s="134">
        <v>5567710.6100000003</v>
      </c>
      <c r="O159" s="58"/>
    </row>
    <row r="160" spans="1:15" ht="110.25" customHeight="1" x14ac:dyDescent="0.3">
      <c r="A160" s="135">
        <v>157</v>
      </c>
      <c r="B160" s="52" t="s">
        <v>2222</v>
      </c>
      <c r="C160" s="52" t="s">
        <v>2223</v>
      </c>
      <c r="D160" s="52" t="s">
        <v>2224</v>
      </c>
      <c r="E160" s="52" t="s">
        <v>1062</v>
      </c>
      <c r="F160" s="52" t="s">
        <v>190</v>
      </c>
      <c r="G160" s="52" t="s">
        <v>191</v>
      </c>
      <c r="H160" s="52" t="s">
        <v>192</v>
      </c>
      <c r="I160" s="53">
        <v>41640</v>
      </c>
      <c r="J160" s="53">
        <v>43373</v>
      </c>
      <c r="K160" s="52" t="s">
        <v>2225</v>
      </c>
      <c r="L160" s="54">
        <v>2787870.07</v>
      </c>
      <c r="M160" s="54">
        <v>2784180.07</v>
      </c>
      <c r="N160" s="134">
        <v>2366553.0499999998</v>
      </c>
      <c r="O160" s="58"/>
    </row>
    <row r="161" spans="1:15" ht="99" customHeight="1" x14ac:dyDescent="0.3">
      <c r="A161" s="9">
        <v>158</v>
      </c>
      <c r="B161" s="52" t="s">
        <v>2226</v>
      </c>
      <c r="C161" s="52" t="s">
        <v>2227</v>
      </c>
      <c r="D161" s="52" t="s">
        <v>2228</v>
      </c>
      <c r="E161" s="52" t="s">
        <v>1127</v>
      </c>
      <c r="F161" s="52" t="s">
        <v>388</v>
      </c>
      <c r="G161" s="52" t="s">
        <v>389</v>
      </c>
      <c r="H161" s="52" t="s">
        <v>2229</v>
      </c>
      <c r="I161" s="53">
        <v>41640</v>
      </c>
      <c r="J161" s="53">
        <v>43465</v>
      </c>
      <c r="K161" s="52" t="s">
        <v>2230</v>
      </c>
      <c r="L161" s="54">
        <v>1828200</v>
      </c>
      <c r="M161" s="54">
        <v>1517261.24</v>
      </c>
      <c r="N161" s="134">
        <v>1289672.05</v>
      </c>
      <c r="O161" s="58"/>
    </row>
    <row r="162" spans="1:15" ht="78" customHeight="1" x14ac:dyDescent="0.3">
      <c r="A162" s="135">
        <v>159</v>
      </c>
      <c r="B162" s="52" t="s">
        <v>2231</v>
      </c>
      <c r="C162" s="52" t="s">
        <v>2232</v>
      </c>
      <c r="D162" s="52" t="s">
        <v>2233</v>
      </c>
      <c r="E162" s="52" t="s">
        <v>1099</v>
      </c>
      <c r="F162" s="52" t="s">
        <v>2234</v>
      </c>
      <c r="G162" s="52" t="s">
        <v>2209</v>
      </c>
      <c r="H162" s="52" t="s">
        <v>2235</v>
      </c>
      <c r="I162" s="53">
        <v>41640</v>
      </c>
      <c r="J162" s="53">
        <v>43646</v>
      </c>
      <c r="K162" s="52" t="s">
        <v>2236</v>
      </c>
      <c r="L162" s="54">
        <v>6905798.0700000003</v>
      </c>
      <c r="M162" s="54">
        <v>6846685.5</v>
      </c>
      <c r="N162" s="134">
        <v>5819682.6699999999</v>
      </c>
      <c r="O162" s="58"/>
    </row>
    <row r="163" spans="1:15" ht="97.5" customHeight="1" x14ac:dyDescent="0.3">
      <c r="A163" s="9">
        <v>160</v>
      </c>
      <c r="B163" s="52" t="s">
        <v>2237</v>
      </c>
      <c r="C163" s="52" t="s">
        <v>2238</v>
      </c>
      <c r="D163" s="52" t="s">
        <v>1096</v>
      </c>
      <c r="E163" s="52" t="s">
        <v>1043</v>
      </c>
      <c r="F163" s="52" t="s">
        <v>132</v>
      </c>
      <c r="G163" s="52" t="s">
        <v>133</v>
      </c>
      <c r="H163" s="52" t="s">
        <v>1808</v>
      </c>
      <c r="I163" s="53">
        <v>41640</v>
      </c>
      <c r="J163" s="53">
        <v>43343</v>
      </c>
      <c r="K163" s="52" t="s">
        <v>2239</v>
      </c>
      <c r="L163" s="54">
        <v>2042015</v>
      </c>
      <c r="M163" s="54">
        <v>1691465</v>
      </c>
      <c r="N163" s="134">
        <v>1437745.25</v>
      </c>
      <c r="O163" s="58"/>
    </row>
    <row r="164" spans="1:15" ht="71.400000000000006" x14ac:dyDescent="0.3">
      <c r="A164" s="135">
        <v>161</v>
      </c>
      <c r="B164" s="52" t="s">
        <v>2240</v>
      </c>
      <c r="C164" s="52" t="s">
        <v>2241</v>
      </c>
      <c r="D164" s="52" t="s">
        <v>2242</v>
      </c>
      <c r="E164" s="52" t="s">
        <v>1080</v>
      </c>
      <c r="F164" s="52" t="s">
        <v>378</v>
      </c>
      <c r="G164" s="52" t="s">
        <v>379</v>
      </c>
      <c r="H164" s="52" t="s">
        <v>2243</v>
      </c>
      <c r="I164" s="53">
        <v>41640</v>
      </c>
      <c r="J164" s="53">
        <v>43312</v>
      </c>
      <c r="K164" s="52" t="s">
        <v>2632</v>
      </c>
      <c r="L164" s="54">
        <v>1327474</v>
      </c>
      <c r="M164" s="54">
        <v>1326674.5</v>
      </c>
      <c r="N164" s="134">
        <v>1127673.32</v>
      </c>
      <c r="O164" s="58"/>
    </row>
    <row r="165" spans="1:15" ht="61.2" x14ac:dyDescent="0.3">
      <c r="A165" s="9">
        <v>162</v>
      </c>
      <c r="B165" s="52" t="s">
        <v>2244</v>
      </c>
      <c r="C165" s="52" t="s">
        <v>2245</v>
      </c>
      <c r="D165" s="52" t="s">
        <v>2246</v>
      </c>
      <c r="E165" s="52" t="s">
        <v>1062</v>
      </c>
      <c r="F165" s="52" t="s">
        <v>245</v>
      </c>
      <c r="G165" s="52" t="s">
        <v>2247</v>
      </c>
      <c r="H165" s="52" t="s">
        <v>2248</v>
      </c>
      <c r="I165" s="53">
        <v>41640</v>
      </c>
      <c r="J165" s="53">
        <v>43769</v>
      </c>
      <c r="K165" s="52" t="s">
        <v>2249</v>
      </c>
      <c r="L165" s="54">
        <v>7000000</v>
      </c>
      <c r="M165" s="54">
        <v>7000000</v>
      </c>
      <c r="N165" s="134">
        <v>5950000</v>
      </c>
      <c r="O165" s="58"/>
    </row>
    <row r="166" spans="1:15" ht="158.25" customHeight="1" x14ac:dyDescent="0.3">
      <c r="A166" s="135">
        <v>163</v>
      </c>
      <c r="B166" s="52" t="s">
        <v>2250</v>
      </c>
      <c r="C166" s="52" t="s">
        <v>2251</v>
      </c>
      <c r="D166" s="52" t="s">
        <v>2252</v>
      </c>
      <c r="E166" s="52" t="s">
        <v>1045</v>
      </c>
      <c r="F166" s="52" t="s">
        <v>410</v>
      </c>
      <c r="G166" s="52" t="s">
        <v>411</v>
      </c>
      <c r="H166" s="52" t="s">
        <v>2253</v>
      </c>
      <c r="I166" s="53">
        <v>41640</v>
      </c>
      <c r="J166" s="53">
        <v>43404</v>
      </c>
      <c r="K166" s="52" t="s">
        <v>2254</v>
      </c>
      <c r="L166" s="54">
        <v>5191355.1900000004</v>
      </c>
      <c r="M166" s="54">
        <v>5191355.1900000004</v>
      </c>
      <c r="N166" s="134">
        <v>4412651.91</v>
      </c>
      <c r="O166" s="58"/>
    </row>
    <row r="167" spans="1:15" ht="124.5" customHeight="1" x14ac:dyDescent="0.3">
      <c r="A167" s="9">
        <v>164</v>
      </c>
      <c r="B167" s="52" t="s">
        <v>2255</v>
      </c>
      <c r="C167" s="52" t="s">
        <v>2256</v>
      </c>
      <c r="D167" s="52" t="s">
        <v>2257</v>
      </c>
      <c r="E167" s="52" t="s">
        <v>1070</v>
      </c>
      <c r="F167" s="52" t="s">
        <v>2258</v>
      </c>
      <c r="G167" s="52" t="s">
        <v>2259</v>
      </c>
      <c r="H167" s="52" t="s">
        <v>2260</v>
      </c>
      <c r="I167" s="53">
        <v>41640</v>
      </c>
      <c r="J167" s="53">
        <v>43404</v>
      </c>
      <c r="K167" s="52" t="s">
        <v>2261</v>
      </c>
      <c r="L167" s="54">
        <v>4251839.5</v>
      </c>
      <c r="M167" s="54">
        <v>4251839.5</v>
      </c>
      <c r="N167" s="134">
        <v>3614063.57</v>
      </c>
      <c r="O167" s="58"/>
    </row>
    <row r="168" spans="1:15" ht="132.6" x14ac:dyDescent="0.3">
      <c r="A168" s="135">
        <v>165</v>
      </c>
      <c r="B168" s="52" t="s">
        <v>2262</v>
      </c>
      <c r="C168" s="52" t="s">
        <v>2263</v>
      </c>
      <c r="D168" s="52" t="s">
        <v>1133</v>
      </c>
      <c r="E168" s="52" t="s">
        <v>1073</v>
      </c>
      <c r="F168" s="52" t="s">
        <v>184</v>
      </c>
      <c r="G168" s="52" t="s">
        <v>185</v>
      </c>
      <c r="H168" s="52" t="s">
        <v>186</v>
      </c>
      <c r="I168" s="53">
        <v>41640</v>
      </c>
      <c r="J168" s="53">
        <v>43555</v>
      </c>
      <c r="K168" s="52" t="s">
        <v>2264</v>
      </c>
      <c r="L168" s="54">
        <v>3067757.75</v>
      </c>
      <c r="M168" s="54">
        <v>2992034.75</v>
      </c>
      <c r="N168" s="134">
        <v>2543229.5299999998</v>
      </c>
      <c r="O168" s="58"/>
    </row>
    <row r="169" spans="1:15" ht="171" customHeight="1" x14ac:dyDescent="0.3">
      <c r="A169" s="9">
        <v>166</v>
      </c>
      <c r="B169" s="52" t="s">
        <v>2265</v>
      </c>
      <c r="C169" s="52" t="s">
        <v>2266</v>
      </c>
      <c r="D169" s="52" t="s">
        <v>2267</v>
      </c>
      <c r="E169" s="52" t="s">
        <v>1059</v>
      </c>
      <c r="F169" s="52" t="s">
        <v>1272</v>
      </c>
      <c r="G169" s="52" t="s">
        <v>1273</v>
      </c>
      <c r="H169" s="52" t="s">
        <v>1317</v>
      </c>
      <c r="I169" s="53">
        <v>41640</v>
      </c>
      <c r="J169" s="53">
        <v>43190</v>
      </c>
      <c r="K169" s="52" t="s">
        <v>2268</v>
      </c>
      <c r="L169" s="54">
        <v>3004500</v>
      </c>
      <c r="M169" s="54">
        <v>3000000</v>
      </c>
      <c r="N169" s="134">
        <v>2400000</v>
      </c>
      <c r="O169" s="58"/>
    </row>
    <row r="170" spans="1:15" ht="51" x14ac:dyDescent="0.3">
      <c r="A170" s="135">
        <v>167</v>
      </c>
      <c r="B170" s="52" t="s">
        <v>2269</v>
      </c>
      <c r="C170" s="52" t="s">
        <v>2270</v>
      </c>
      <c r="D170" s="52" t="s">
        <v>2271</v>
      </c>
      <c r="E170" s="52" t="s">
        <v>1078</v>
      </c>
      <c r="F170" s="52" t="s">
        <v>548</v>
      </c>
      <c r="G170" s="52" t="s">
        <v>549</v>
      </c>
      <c r="H170" s="52" t="s">
        <v>2272</v>
      </c>
      <c r="I170" s="53">
        <v>41640</v>
      </c>
      <c r="J170" s="53">
        <v>43281</v>
      </c>
      <c r="K170" s="52" t="s">
        <v>2273</v>
      </c>
      <c r="L170" s="54">
        <v>1704300</v>
      </c>
      <c r="M170" s="54">
        <v>1703685</v>
      </c>
      <c r="N170" s="134">
        <v>1448132.25</v>
      </c>
      <c r="O170" s="58"/>
    </row>
    <row r="171" spans="1:15" ht="61.2" x14ac:dyDescent="0.3">
      <c r="A171" s="9">
        <v>168</v>
      </c>
      <c r="B171" s="52" t="s">
        <v>2274</v>
      </c>
      <c r="C171" s="52" t="s">
        <v>2275</v>
      </c>
      <c r="D171" s="52" t="s">
        <v>2276</v>
      </c>
      <c r="E171" s="52" t="s">
        <v>1129</v>
      </c>
      <c r="F171" s="52" t="s">
        <v>316</v>
      </c>
      <c r="G171" s="52" t="s">
        <v>317</v>
      </c>
      <c r="H171" s="52" t="s">
        <v>2277</v>
      </c>
      <c r="I171" s="53">
        <v>41640</v>
      </c>
      <c r="J171" s="53">
        <v>43373</v>
      </c>
      <c r="K171" s="52" t="s">
        <v>2278</v>
      </c>
      <c r="L171" s="54">
        <v>4426733.9400000004</v>
      </c>
      <c r="M171" s="54">
        <v>4411110.9400000004</v>
      </c>
      <c r="N171" s="134">
        <v>3749444.29</v>
      </c>
      <c r="O171" s="58"/>
    </row>
    <row r="172" spans="1:15" ht="90" customHeight="1" x14ac:dyDescent="0.3">
      <c r="A172" s="135">
        <v>169</v>
      </c>
      <c r="B172" s="52" t="s">
        <v>2279</v>
      </c>
      <c r="C172" s="52" t="s">
        <v>2280</v>
      </c>
      <c r="D172" s="52" t="s">
        <v>1149</v>
      </c>
      <c r="E172" s="52" t="s">
        <v>1078</v>
      </c>
      <c r="F172" s="52" t="s">
        <v>218</v>
      </c>
      <c r="G172" s="52" t="s">
        <v>219</v>
      </c>
      <c r="H172" s="52" t="s">
        <v>220</v>
      </c>
      <c r="I172" s="53">
        <v>41640</v>
      </c>
      <c r="J172" s="53">
        <v>43404</v>
      </c>
      <c r="K172" s="52" t="s">
        <v>2281</v>
      </c>
      <c r="L172" s="54">
        <v>2335984</v>
      </c>
      <c r="M172" s="54">
        <v>2335984</v>
      </c>
      <c r="N172" s="134">
        <v>1985586.4</v>
      </c>
      <c r="O172" s="58"/>
    </row>
    <row r="173" spans="1:15" ht="159" customHeight="1" x14ac:dyDescent="0.3">
      <c r="A173" s="9">
        <v>170</v>
      </c>
      <c r="B173" s="52" t="s">
        <v>2282</v>
      </c>
      <c r="C173" s="52" t="s">
        <v>2283</v>
      </c>
      <c r="D173" s="52" t="s">
        <v>2284</v>
      </c>
      <c r="E173" s="52" t="s">
        <v>1083</v>
      </c>
      <c r="F173" s="52" t="s">
        <v>596</v>
      </c>
      <c r="G173" s="52" t="s">
        <v>597</v>
      </c>
      <c r="H173" s="52" t="s">
        <v>2285</v>
      </c>
      <c r="I173" s="53">
        <v>41640</v>
      </c>
      <c r="J173" s="53">
        <v>43465</v>
      </c>
      <c r="K173" s="52" t="s">
        <v>2286</v>
      </c>
      <c r="L173" s="54">
        <v>3719186.65</v>
      </c>
      <c r="M173" s="54">
        <v>3712052.65</v>
      </c>
      <c r="N173" s="134">
        <v>3155244.75</v>
      </c>
      <c r="O173" s="58"/>
    </row>
    <row r="174" spans="1:15" ht="51" x14ac:dyDescent="0.3">
      <c r="A174" s="135">
        <v>171</v>
      </c>
      <c r="B174" s="52" t="s">
        <v>1596</v>
      </c>
      <c r="C174" s="52" t="s">
        <v>1597</v>
      </c>
      <c r="D174" s="52" t="s">
        <v>1598</v>
      </c>
      <c r="E174" s="52" t="s">
        <v>1051</v>
      </c>
      <c r="F174" s="52" t="s">
        <v>348</v>
      </c>
      <c r="G174" s="52" t="s">
        <v>349</v>
      </c>
      <c r="H174" s="52" t="s">
        <v>2287</v>
      </c>
      <c r="I174" s="53">
        <v>41640</v>
      </c>
      <c r="J174" s="53">
        <v>43404</v>
      </c>
      <c r="K174" s="52" t="s">
        <v>1599</v>
      </c>
      <c r="L174" s="54">
        <v>11983102</v>
      </c>
      <c r="M174" s="54">
        <v>10000000</v>
      </c>
      <c r="N174" s="134">
        <v>8500000</v>
      </c>
      <c r="O174" s="58"/>
    </row>
    <row r="175" spans="1:15" ht="96" customHeight="1" x14ac:dyDescent="0.3">
      <c r="A175" s="9">
        <v>172</v>
      </c>
      <c r="B175" s="52" t="s">
        <v>2288</v>
      </c>
      <c r="C175" s="52" t="s">
        <v>1363</v>
      </c>
      <c r="D175" s="52" t="s">
        <v>1364</v>
      </c>
      <c r="E175" s="52" t="s">
        <v>1056</v>
      </c>
      <c r="F175" s="52" t="s">
        <v>1365</v>
      </c>
      <c r="G175" s="52" t="s">
        <v>1366</v>
      </c>
      <c r="H175" s="52" t="s">
        <v>1367</v>
      </c>
      <c r="I175" s="53">
        <v>41640</v>
      </c>
      <c r="J175" s="53">
        <v>43008</v>
      </c>
      <c r="K175" s="52" t="s">
        <v>1313</v>
      </c>
      <c r="L175" s="54">
        <v>1283831</v>
      </c>
      <c r="M175" s="54">
        <v>1000000</v>
      </c>
      <c r="N175" s="134">
        <v>850000</v>
      </c>
      <c r="O175" s="58"/>
    </row>
    <row r="176" spans="1:15" ht="40.799999999999997" x14ac:dyDescent="0.3">
      <c r="A176" s="135">
        <v>173</v>
      </c>
      <c r="B176" s="52" t="s">
        <v>2289</v>
      </c>
      <c r="C176" s="52" t="s">
        <v>1384</v>
      </c>
      <c r="D176" s="52" t="s">
        <v>1385</v>
      </c>
      <c r="E176" s="52" t="s">
        <v>1089</v>
      </c>
      <c r="F176" s="52" t="s">
        <v>1386</v>
      </c>
      <c r="G176" s="52" t="s">
        <v>1387</v>
      </c>
      <c r="H176" s="52" t="s">
        <v>1388</v>
      </c>
      <c r="I176" s="53">
        <v>41640</v>
      </c>
      <c r="J176" s="53">
        <v>43281</v>
      </c>
      <c r="K176" s="52" t="s">
        <v>1389</v>
      </c>
      <c r="L176" s="54">
        <v>1064775.77</v>
      </c>
      <c r="M176" s="54">
        <v>979726.72</v>
      </c>
      <c r="N176" s="134">
        <v>832767.71</v>
      </c>
      <c r="O176" s="58"/>
    </row>
    <row r="177" spans="1:15" ht="61.2" x14ac:dyDescent="0.3">
      <c r="A177" s="9">
        <v>174</v>
      </c>
      <c r="B177" s="52" t="s">
        <v>2290</v>
      </c>
      <c r="C177" s="52" t="s">
        <v>2291</v>
      </c>
      <c r="D177" s="52" t="s">
        <v>2292</v>
      </c>
      <c r="E177" s="52" t="s">
        <v>1062</v>
      </c>
      <c r="F177" s="52" t="s">
        <v>245</v>
      </c>
      <c r="G177" s="52" t="s">
        <v>900</v>
      </c>
      <c r="H177" s="52" t="s">
        <v>2293</v>
      </c>
      <c r="I177" s="53">
        <v>41640</v>
      </c>
      <c r="J177" s="53">
        <v>43465</v>
      </c>
      <c r="K177" s="52" t="s">
        <v>2294</v>
      </c>
      <c r="L177" s="54">
        <v>8085000</v>
      </c>
      <c r="M177" s="54">
        <v>8085000</v>
      </c>
      <c r="N177" s="134">
        <v>6872250</v>
      </c>
      <c r="O177" s="58"/>
    </row>
    <row r="178" spans="1:15" ht="122.4" x14ac:dyDescent="0.3">
      <c r="A178" s="135">
        <v>175</v>
      </c>
      <c r="B178" s="52" t="s">
        <v>2295</v>
      </c>
      <c r="C178" s="52" t="s">
        <v>2296</v>
      </c>
      <c r="D178" s="52" t="s">
        <v>2297</v>
      </c>
      <c r="E178" s="52" t="s">
        <v>1089</v>
      </c>
      <c r="F178" s="52" t="s">
        <v>2298</v>
      </c>
      <c r="G178" s="52" t="s">
        <v>2299</v>
      </c>
      <c r="H178" s="52" t="s">
        <v>2300</v>
      </c>
      <c r="I178" s="53">
        <v>41640</v>
      </c>
      <c r="J178" s="53">
        <v>43465</v>
      </c>
      <c r="K178" s="52" t="s">
        <v>2301</v>
      </c>
      <c r="L178" s="54">
        <v>5852821.9800000004</v>
      </c>
      <c r="M178" s="54">
        <v>4301438.4000000004</v>
      </c>
      <c r="N178" s="134">
        <v>3656222.64</v>
      </c>
      <c r="O178" s="58"/>
    </row>
    <row r="179" spans="1:15" ht="112.2" x14ac:dyDescent="0.3">
      <c r="A179" s="9">
        <v>176</v>
      </c>
      <c r="B179" s="52" t="s">
        <v>2302</v>
      </c>
      <c r="C179" s="52" t="s">
        <v>2303</v>
      </c>
      <c r="D179" s="52" t="s">
        <v>2304</v>
      </c>
      <c r="E179" s="52" t="s">
        <v>1078</v>
      </c>
      <c r="F179" s="52" t="s">
        <v>498</v>
      </c>
      <c r="G179" s="52" t="s">
        <v>499</v>
      </c>
      <c r="H179" s="52" t="s">
        <v>2305</v>
      </c>
      <c r="I179" s="53">
        <v>41640</v>
      </c>
      <c r="J179" s="53">
        <v>43465</v>
      </c>
      <c r="K179" s="52" t="s">
        <v>2306</v>
      </c>
      <c r="L179" s="54">
        <v>1161238.67</v>
      </c>
      <c r="M179" s="54">
        <v>1161238.67</v>
      </c>
      <c r="N179" s="134">
        <v>987052.86</v>
      </c>
      <c r="O179" s="58"/>
    </row>
    <row r="180" spans="1:15" ht="144.75" customHeight="1" x14ac:dyDescent="0.3">
      <c r="A180" s="135">
        <v>177</v>
      </c>
      <c r="B180" s="52" t="s">
        <v>2307</v>
      </c>
      <c r="C180" s="52" t="s">
        <v>2308</v>
      </c>
      <c r="D180" s="52" t="s">
        <v>2309</v>
      </c>
      <c r="E180" s="52" t="s">
        <v>2310</v>
      </c>
      <c r="F180" s="52" t="s">
        <v>482</v>
      </c>
      <c r="G180" s="52" t="s">
        <v>2311</v>
      </c>
      <c r="H180" s="52" t="s">
        <v>2312</v>
      </c>
      <c r="I180" s="53">
        <v>41640</v>
      </c>
      <c r="J180" s="53">
        <v>43465</v>
      </c>
      <c r="K180" s="52" t="s">
        <v>2313</v>
      </c>
      <c r="L180" s="54">
        <v>6006934.54</v>
      </c>
      <c r="M180" s="54">
        <v>4000000</v>
      </c>
      <c r="N180" s="134">
        <v>3400000</v>
      </c>
      <c r="O180" s="58"/>
    </row>
    <row r="181" spans="1:15" ht="96.75" customHeight="1" x14ac:dyDescent="0.3">
      <c r="A181" s="9">
        <v>178</v>
      </c>
      <c r="B181" s="52" t="s">
        <v>2314</v>
      </c>
      <c r="C181" s="52" t="s">
        <v>1189</v>
      </c>
      <c r="D181" s="52" t="s">
        <v>1190</v>
      </c>
      <c r="E181" s="52" t="s">
        <v>1073</v>
      </c>
      <c r="F181" s="52" t="s">
        <v>874</v>
      </c>
      <c r="G181" s="52" t="s">
        <v>875</v>
      </c>
      <c r="H181" s="52" t="s">
        <v>1191</v>
      </c>
      <c r="I181" s="53">
        <v>41640</v>
      </c>
      <c r="J181" s="53">
        <v>43373</v>
      </c>
      <c r="K181" s="52" t="s">
        <v>1192</v>
      </c>
      <c r="L181" s="54">
        <v>49629000</v>
      </c>
      <c r="M181" s="54">
        <v>44426000</v>
      </c>
      <c r="N181" s="134">
        <v>37762100</v>
      </c>
      <c r="O181" s="58"/>
    </row>
    <row r="182" spans="1:15" ht="142.80000000000001" x14ac:dyDescent="0.3">
      <c r="A182" s="135">
        <v>179</v>
      </c>
      <c r="B182" s="52" t="s">
        <v>2315</v>
      </c>
      <c r="C182" s="52" t="s">
        <v>2316</v>
      </c>
      <c r="D182" s="52" t="s">
        <v>1047</v>
      </c>
      <c r="E182" s="52" t="s">
        <v>1045</v>
      </c>
      <c r="F182" s="52" t="s">
        <v>45</v>
      </c>
      <c r="G182" s="52" t="s">
        <v>46</v>
      </c>
      <c r="H182" s="52" t="s">
        <v>47</v>
      </c>
      <c r="I182" s="53">
        <v>41640</v>
      </c>
      <c r="J182" s="53">
        <v>43496</v>
      </c>
      <c r="K182" s="52" t="s">
        <v>2633</v>
      </c>
      <c r="L182" s="54">
        <v>10967345.65</v>
      </c>
      <c r="M182" s="54">
        <v>10957345.65</v>
      </c>
      <c r="N182" s="134">
        <v>9313743.8000000007</v>
      </c>
      <c r="O182" s="58"/>
    </row>
    <row r="183" spans="1:15" ht="135" customHeight="1" x14ac:dyDescent="0.3">
      <c r="A183" s="9">
        <v>180</v>
      </c>
      <c r="B183" s="52" t="s">
        <v>2317</v>
      </c>
      <c r="C183" s="52" t="s">
        <v>2318</v>
      </c>
      <c r="D183" s="52" t="s">
        <v>2319</v>
      </c>
      <c r="E183" s="52" t="s">
        <v>1073</v>
      </c>
      <c r="F183" s="52" t="s">
        <v>819</v>
      </c>
      <c r="G183" s="52" t="s">
        <v>820</v>
      </c>
      <c r="H183" s="52" t="s">
        <v>2320</v>
      </c>
      <c r="I183" s="53">
        <v>41640</v>
      </c>
      <c r="J183" s="53">
        <v>43830</v>
      </c>
      <c r="K183" s="52" t="s">
        <v>2321</v>
      </c>
      <c r="L183" s="54">
        <v>15000000</v>
      </c>
      <c r="M183" s="54">
        <v>15000000</v>
      </c>
      <c r="N183" s="134">
        <v>12750000</v>
      </c>
      <c r="O183" s="58"/>
    </row>
    <row r="184" spans="1:15" ht="144.75" customHeight="1" x14ac:dyDescent="0.3">
      <c r="A184" s="135">
        <v>181</v>
      </c>
      <c r="B184" s="52" t="s">
        <v>2322</v>
      </c>
      <c r="C184" s="52" t="s">
        <v>2323</v>
      </c>
      <c r="D184" s="52" t="s">
        <v>1302</v>
      </c>
      <c r="E184" s="52" t="s">
        <v>1083</v>
      </c>
      <c r="F184" s="52" t="s">
        <v>285</v>
      </c>
      <c r="G184" s="52" t="s">
        <v>286</v>
      </c>
      <c r="H184" s="52" t="s">
        <v>1326</v>
      </c>
      <c r="I184" s="53">
        <v>41640</v>
      </c>
      <c r="J184" s="53">
        <v>43312</v>
      </c>
      <c r="K184" s="52" t="s">
        <v>2324</v>
      </c>
      <c r="L184" s="54">
        <v>2800000</v>
      </c>
      <c r="M184" s="54">
        <v>2800000</v>
      </c>
      <c r="N184" s="134">
        <v>2380000</v>
      </c>
      <c r="O184" s="58"/>
    </row>
    <row r="185" spans="1:15" ht="51" x14ac:dyDescent="0.3">
      <c r="A185" s="9">
        <v>182</v>
      </c>
      <c r="B185" s="52" t="s">
        <v>1607</v>
      </c>
      <c r="C185" s="52" t="s">
        <v>1608</v>
      </c>
      <c r="D185" s="52" t="s">
        <v>1609</v>
      </c>
      <c r="E185" s="52" t="s">
        <v>1059</v>
      </c>
      <c r="F185" s="52" t="s">
        <v>76</v>
      </c>
      <c r="G185" s="52" t="s">
        <v>824</v>
      </c>
      <c r="H185" s="52" t="s">
        <v>1638</v>
      </c>
      <c r="I185" s="53">
        <v>41640</v>
      </c>
      <c r="J185" s="53">
        <v>43891</v>
      </c>
      <c r="K185" s="52" t="s">
        <v>1648</v>
      </c>
      <c r="L185" s="54">
        <v>10432419.65</v>
      </c>
      <c r="M185" s="54">
        <v>10432419.65</v>
      </c>
      <c r="N185" s="134">
        <v>8345935.7199999997</v>
      </c>
      <c r="O185" s="58"/>
    </row>
    <row r="186" spans="1:15" ht="104.25" customHeight="1" x14ac:dyDescent="0.3">
      <c r="A186" s="135">
        <v>183</v>
      </c>
      <c r="B186" s="52" t="s">
        <v>1610</v>
      </c>
      <c r="C186" s="52" t="s">
        <v>1611</v>
      </c>
      <c r="D186" s="52" t="s">
        <v>1612</v>
      </c>
      <c r="E186" s="52" t="s">
        <v>1129</v>
      </c>
      <c r="F186" s="52" t="s">
        <v>170</v>
      </c>
      <c r="G186" s="52" t="s">
        <v>987</v>
      </c>
      <c r="H186" s="52" t="s">
        <v>1639</v>
      </c>
      <c r="I186" s="53">
        <v>41640</v>
      </c>
      <c r="J186" s="53">
        <v>43465</v>
      </c>
      <c r="K186" s="52" t="s">
        <v>1641</v>
      </c>
      <c r="L186" s="54">
        <v>14667621.279999999</v>
      </c>
      <c r="M186" s="54">
        <v>12712393.699999999</v>
      </c>
      <c r="N186" s="134">
        <v>10805534.640000001</v>
      </c>
      <c r="O186" s="58"/>
    </row>
    <row r="187" spans="1:15" ht="112.2" x14ac:dyDescent="0.3">
      <c r="A187" s="9">
        <v>184</v>
      </c>
      <c r="B187" s="52" t="s">
        <v>2325</v>
      </c>
      <c r="C187" s="52" t="s">
        <v>2326</v>
      </c>
      <c r="D187" s="52" t="s">
        <v>1371</v>
      </c>
      <c r="E187" s="52" t="s">
        <v>1070</v>
      </c>
      <c r="F187" s="52" t="s">
        <v>174</v>
      </c>
      <c r="G187" s="52" t="s">
        <v>974</v>
      </c>
      <c r="H187" s="52" t="s">
        <v>1372</v>
      </c>
      <c r="I187" s="53">
        <v>41640</v>
      </c>
      <c r="J187" s="53">
        <v>43861</v>
      </c>
      <c r="K187" s="52" t="s">
        <v>2634</v>
      </c>
      <c r="L187" s="54">
        <v>8150516.9299999997</v>
      </c>
      <c r="M187" s="54">
        <v>8150516.9299999997</v>
      </c>
      <c r="N187" s="134">
        <v>6927939.3899999997</v>
      </c>
      <c r="O187" s="58"/>
    </row>
    <row r="188" spans="1:15" ht="117.75" customHeight="1" x14ac:dyDescent="0.3">
      <c r="A188" s="135">
        <v>185</v>
      </c>
      <c r="B188" s="52" t="s">
        <v>2327</v>
      </c>
      <c r="C188" s="52" t="s">
        <v>2328</v>
      </c>
      <c r="D188" s="52" t="s">
        <v>2329</v>
      </c>
      <c r="E188" s="52" t="s">
        <v>1080</v>
      </c>
      <c r="F188" s="52" t="s">
        <v>157</v>
      </c>
      <c r="G188" s="52" t="s">
        <v>2330</v>
      </c>
      <c r="H188" s="52" t="s">
        <v>2331</v>
      </c>
      <c r="I188" s="53">
        <v>41640</v>
      </c>
      <c r="J188" s="53">
        <v>43282</v>
      </c>
      <c r="K188" s="52" t="s">
        <v>2635</v>
      </c>
      <c r="L188" s="54">
        <v>6671500</v>
      </c>
      <c r="M188" s="54">
        <v>5033852.95</v>
      </c>
      <c r="N188" s="134">
        <v>4278775</v>
      </c>
      <c r="O188" s="58"/>
    </row>
    <row r="189" spans="1:15" ht="112.2" x14ac:dyDescent="0.3">
      <c r="A189" s="9">
        <v>186</v>
      </c>
      <c r="B189" s="52" t="s">
        <v>2332</v>
      </c>
      <c r="C189" s="52" t="s">
        <v>2333</v>
      </c>
      <c r="D189" s="52" t="s">
        <v>2329</v>
      </c>
      <c r="E189" s="52" t="s">
        <v>1080</v>
      </c>
      <c r="F189" s="52" t="s">
        <v>157</v>
      </c>
      <c r="G189" s="52" t="s">
        <v>2330</v>
      </c>
      <c r="H189" s="52" t="s">
        <v>2331</v>
      </c>
      <c r="I189" s="53">
        <v>41640</v>
      </c>
      <c r="J189" s="53">
        <v>43281</v>
      </c>
      <c r="K189" s="52" t="s">
        <v>2334</v>
      </c>
      <c r="L189" s="54">
        <v>3540000</v>
      </c>
      <c r="M189" s="54">
        <v>3520000</v>
      </c>
      <c r="N189" s="134">
        <v>2992000</v>
      </c>
      <c r="O189" s="58"/>
    </row>
    <row r="190" spans="1:15" ht="84" customHeight="1" x14ac:dyDescent="0.3">
      <c r="A190" s="135">
        <v>187</v>
      </c>
      <c r="B190" s="52" t="s">
        <v>2335</v>
      </c>
      <c r="C190" s="52" t="s">
        <v>2336</v>
      </c>
      <c r="D190" s="52" t="s">
        <v>1359</v>
      </c>
      <c r="E190" s="52" t="s">
        <v>1062</v>
      </c>
      <c r="F190" s="52" t="s">
        <v>245</v>
      </c>
      <c r="G190" s="52" t="s">
        <v>454</v>
      </c>
      <c r="H190" s="52" t="s">
        <v>1360</v>
      </c>
      <c r="I190" s="53">
        <v>41640</v>
      </c>
      <c r="J190" s="53">
        <v>43496</v>
      </c>
      <c r="K190" s="52" t="s">
        <v>2337</v>
      </c>
      <c r="L190" s="54">
        <v>13385547</v>
      </c>
      <c r="M190" s="54">
        <v>13385547</v>
      </c>
      <c r="N190" s="134">
        <v>11377714.939999999</v>
      </c>
      <c r="O190" s="58"/>
    </row>
    <row r="191" spans="1:15" ht="256.5" customHeight="1" x14ac:dyDescent="0.3">
      <c r="A191" s="9">
        <v>188</v>
      </c>
      <c r="B191" s="52" t="s">
        <v>2338</v>
      </c>
      <c r="C191" s="52" t="s">
        <v>2339</v>
      </c>
      <c r="D191" s="52" t="s">
        <v>2340</v>
      </c>
      <c r="E191" s="52" t="s">
        <v>1062</v>
      </c>
      <c r="F191" s="52" t="s">
        <v>245</v>
      </c>
      <c r="G191" s="52" t="s">
        <v>1003</v>
      </c>
      <c r="H191" s="52" t="s">
        <v>2341</v>
      </c>
      <c r="I191" s="53">
        <v>41640</v>
      </c>
      <c r="J191" s="53">
        <v>43465</v>
      </c>
      <c r="K191" s="52" t="s">
        <v>2636</v>
      </c>
      <c r="L191" s="54">
        <v>13832561.07</v>
      </c>
      <c r="M191" s="54">
        <v>13832561.07</v>
      </c>
      <c r="N191" s="134">
        <v>11757676.91</v>
      </c>
      <c r="O191" s="58"/>
    </row>
    <row r="192" spans="1:15" ht="265.2" x14ac:dyDescent="0.3">
      <c r="A192" s="135">
        <v>189</v>
      </c>
      <c r="B192" s="52" t="s">
        <v>2342</v>
      </c>
      <c r="C192" s="52" t="s">
        <v>2343</v>
      </c>
      <c r="D192" s="52" t="s">
        <v>1598</v>
      </c>
      <c r="E192" s="52" t="s">
        <v>1051</v>
      </c>
      <c r="F192" s="52" t="s">
        <v>348</v>
      </c>
      <c r="G192" s="52" t="s">
        <v>349</v>
      </c>
      <c r="H192" s="52" t="s">
        <v>2287</v>
      </c>
      <c r="I192" s="53">
        <v>41640</v>
      </c>
      <c r="J192" s="53">
        <v>43373</v>
      </c>
      <c r="K192" s="52" t="s">
        <v>2344</v>
      </c>
      <c r="L192" s="54">
        <v>4456882.28</v>
      </c>
      <c r="M192" s="54">
        <v>4401095.28</v>
      </c>
      <c r="N192" s="134">
        <v>3740930.98</v>
      </c>
      <c r="O192" s="58"/>
    </row>
    <row r="193" spans="1:15" ht="112.2" x14ac:dyDescent="0.3">
      <c r="A193" s="9">
        <v>190</v>
      </c>
      <c r="B193" s="52" t="s">
        <v>2345</v>
      </c>
      <c r="C193" s="52" t="s">
        <v>2346</v>
      </c>
      <c r="D193" s="52" t="s">
        <v>1351</v>
      </c>
      <c r="E193" s="52" t="s">
        <v>1070</v>
      </c>
      <c r="F193" s="52" t="s">
        <v>174</v>
      </c>
      <c r="G193" s="52" t="s">
        <v>889</v>
      </c>
      <c r="H193" s="52" t="s">
        <v>1882</v>
      </c>
      <c r="I193" s="53">
        <v>41640</v>
      </c>
      <c r="J193" s="53">
        <v>43555</v>
      </c>
      <c r="K193" s="52" t="s">
        <v>2347</v>
      </c>
      <c r="L193" s="54">
        <v>14477782</v>
      </c>
      <c r="M193" s="54">
        <v>14476552</v>
      </c>
      <c r="N193" s="134">
        <v>12305069.199999999</v>
      </c>
      <c r="O193" s="58"/>
    </row>
    <row r="194" spans="1:15" ht="85.5" customHeight="1" x14ac:dyDescent="0.3">
      <c r="A194" s="135">
        <v>191</v>
      </c>
      <c r="B194" s="52" t="s">
        <v>2348</v>
      </c>
      <c r="C194" s="52" t="s">
        <v>2349</v>
      </c>
      <c r="D194" s="52" t="s">
        <v>1181</v>
      </c>
      <c r="E194" s="52" t="s">
        <v>1043</v>
      </c>
      <c r="F194" s="52" t="s">
        <v>132</v>
      </c>
      <c r="G194" s="52" t="s">
        <v>458</v>
      </c>
      <c r="H194" s="52" t="s">
        <v>1182</v>
      </c>
      <c r="I194" s="53">
        <v>41640</v>
      </c>
      <c r="J194" s="53">
        <v>43646</v>
      </c>
      <c r="K194" s="52" t="s">
        <v>2350</v>
      </c>
      <c r="L194" s="54">
        <v>14440000</v>
      </c>
      <c r="M194" s="54">
        <v>14339591.310000001</v>
      </c>
      <c r="N194" s="134">
        <v>12188652.609999999</v>
      </c>
      <c r="O194" s="58"/>
    </row>
    <row r="195" spans="1:15" ht="121.5" customHeight="1" x14ac:dyDescent="0.3">
      <c r="A195" s="9">
        <v>192</v>
      </c>
      <c r="B195" s="52" t="s">
        <v>1613</v>
      </c>
      <c r="C195" s="52" t="s">
        <v>1614</v>
      </c>
      <c r="D195" s="52" t="s">
        <v>1615</v>
      </c>
      <c r="E195" s="52" t="s">
        <v>1129</v>
      </c>
      <c r="F195" s="52" t="s">
        <v>170</v>
      </c>
      <c r="G195" s="52" t="s">
        <v>524</v>
      </c>
      <c r="H195" s="52" t="s">
        <v>1649</v>
      </c>
      <c r="I195" s="53">
        <v>41640</v>
      </c>
      <c r="J195" s="53">
        <v>43312</v>
      </c>
      <c r="K195" s="52" t="s">
        <v>1642</v>
      </c>
      <c r="L195" s="54">
        <v>15004797</v>
      </c>
      <c r="M195" s="54">
        <v>15000000</v>
      </c>
      <c r="N195" s="134">
        <v>12750000</v>
      </c>
      <c r="O195" s="58"/>
    </row>
    <row r="196" spans="1:15" ht="181.5" customHeight="1" x14ac:dyDescent="0.3">
      <c r="A196" s="135">
        <v>193</v>
      </c>
      <c r="B196" s="52" t="s">
        <v>2351</v>
      </c>
      <c r="C196" s="52" t="s">
        <v>2352</v>
      </c>
      <c r="D196" s="52" t="s">
        <v>1181</v>
      </c>
      <c r="E196" s="52" t="s">
        <v>1043</v>
      </c>
      <c r="F196" s="52" t="s">
        <v>132</v>
      </c>
      <c r="G196" s="52" t="s">
        <v>458</v>
      </c>
      <c r="H196" s="52" t="s">
        <v>1182</v>
      </c>
      <c r="I196" s="53">
        <v>41640</v>
      </c>
      <c r="J196" s="53">
        <v>43921</v>
      </c>
      <c r="K196" s="52" t="s">
        <v>2353</v>
      </c>
      <c r="L196" s="54">
        <v>15000000</v>
      </c>
      <c r="M196" s="54">
        <v>15000000</v>
      </c>
      <c r="N196" s="134">
        <v>12750000</v>
      </c>
      <c r="O196" s="58"/>
    </row>
    <row r="197" spans="1:15" ht="144.75" customHeight="1" x14ac:dyDescent="0.3">
      <c r="A197" s="9">
        <v>194</v>
      </c>
      <c r="B197" s="52" t="s">
        <v>2354</v>
      </c>
      <c r="C197" s="52" t="s">
        <v>2355</v>
      </c>
      <c r="D197" s="52" t="s">
        <v>1314</v>
      </c>
      <c r="E197" s="52" t="s">
        <v>1059</v>
      </c>
      <c r="F197" s="52" t="s">
        <v>76</v>
      </c>
      <c r="G197" s="52" t="s">
        <v>428</v>
      </c>
      <c r="H197" s="52" t="s">
        <v>1330</v>
      </c>
      <c r="I197" s="53">
        <v>41640</v>
      </c>
      <c r="J197" s="53">
        <v>43312</v>
      </c>
      <c r="K197" s="52" t="s">
        <v>2356</v>
      </c>
      <c r="L197" s="54">
        <v>1400350</v>
      </c>
      <c r="M197" s="54">
        <v>1400350</v>
      </c>
      <c r="N197" s="134">
        <v>1120280</v>
      </c>
      <c r="O197" s="58"/>
    </row>
    <row r="198" spans="1:15" ht="183.6" x14ac:dyDescent="0.3">
      <c r="A198" s="135">
        <v>195</v>
      </c>
      <c r="B198" s="52" t="s">
        <v>2357</v>
      </c>
      <c r="C198" s="52" t="s">
        <v>2358</v>
      </c>
      <c r="D198" s="52" t="s">
        <v>1381</v>
      </c>
      <c r="E198" s="52" t="s">
        <v>1073</v>
      </c>
      <c r="F198" s="52" t="s">
        <v>1033</v>
      </c>
      <c r="G198" s="52" t="s">
        <v>1382</v>
      </c>
      <c r="H198" s="52" t="s">
        <v>1383</v>
      </c>
      <c r="I198" s="53">
        <v>41640</v>
      </c>
      <c r="J198" s="53">
        <v>43343</v>
      </c>
      <c r="K198" s="52" t="s">
        <v>2359</v>
      </c>
      <c r="L198" s="54">
        <v>5549889.96</v>
      </c>
      <c r="M198" s="54">
        <v>5526791.8600000003</v>
      </c>
      <c r="N198" s="134">
        <v>4697773.08</v>
      </c>
      <c r="O198" s="58"/>
    </row>
    <row r="199" spans="1:15" ht="147" customHeight="1" x14ac:dyDescent="0.3">
      <c r="A199" s="9">
        <v>196</v>
      </c>
      <c r="B199" s="52" t="s">
        <v>2360</v>
      </c>
      <c r="C199" s="52" t="s">
        <v>2361</v>
      </c>
      <c r="D199" s="52" t="s">
        <v>1287</v>
      </c>
      <c r="E199" s="52" t="s">
        <v>1045</v>
      </c>
      <c r="F199" s="52" t="s">
        <v>45</v>
      </c>
      <c r="G199" s="52" t="s">
        <v>432</v>
      </c>
      <c r="H199" s="52" t="s">
        <v>1321</v>
      </c>
      <c r="I199" s="53">
        <v>41640</v>
      </c>
      <c r="J199" s="53">
        <v>43646</v>
      </c>
      <c r="K199" s="52" t="s">
        <v>2362</v>
      </c>
      <c r="L199" s="54">
        <v>15222454.050000001</v>
      </c>
      <c r="M199" s="54">
        <v>15000000</v>
      </c>
      <c r="N199" s="134">
        <v>12750000</v>
      </c>
      <c r="O199" s="58"/>
    </row>
    <row r="200" spans="1:15" ht="63.75" customHeight="1" x14ac:dyDescent="0.3">
      <c r="A200" s="135">
        <v>197</v>
      </c>
      <c r="B200" s="52" t="s">
        <v>2363</v>
      </c>
      <c r="C200" s="52" t="s">
        <v>2364</v>
      </c>
      <c r="D200" s="52" t="s">
        <v>104</v>
      </c>
      <c r="E200" s="52" t="s">
        <v>1059</v>
      </c>
      <c r="F200" s="52" t="s">
        <v>76</v>
      </c>
      <c r="G200" s="52" t="s">
        <v>105</v>
      </c>
      <c r="H200" s="52" t="s">
        <v>106</v>
      </c>
      <c r="I200" s="53">
        <v>41640</v>
      </c>
      <c r="J200" s="53">
        <v>43251</v>
      </c>
      <c r="K200" s="52" t="s">
        <v>2365</v>
      </c>
      <c r="L200" s="54">
        <v>8322632.8600000003</v>
      </c>
      <c r="M200" s="54">
        <v>8310132.8600000003</v>
      </c>
      <c r="N200" s="134">
        <v>6648106.2800000003</v>
      </c>
      <c r="O200" s="58"/>
    </row>
    <row r="201" spans="1:15" ht="108" customHeight="1" x14ac:dyDescent="0.3">
      <c r="A201" s="9">
        <v>198</v>
      </c>
      <c r="B201" s="52" t="s">
        <v>1616</v>
      </c>
      <c r="C201" s="52" t="s">
        <v>1390</v>
      </c>
      <c r="D201" s="52" t="s">
        <v>1391</v>
      </c>
      <c r="E201" s="52" t="s">
        <v>1059</v>
      </c>
      <c r="F201" s="52" t="s">
        <v>76</v>
      </c>
      <c r="G201" s="52" t="s">
        <v>105</v>
      </c>
      <c r="H201" s="52" t="s">
        <v>106</v>
      </c>
      <c r="I201" s="53">
        <v>41640</v>
      </c>
      <c r="J201" s="53">
        <v>43190</v>
      </c>
      <c r="K201" s="52" t="s">
        <v>1392</v>
      </c>
      <c r="L201" s="54">
        <v>3728903.77</v>
      </c>
      <c r="M201" s="54">
        <v>3716403.77</v>
      </c>
      <c r="N201" s="134">
        <v>2973123.01</v>
      </c>
      <c r="O201" s="58"/>
    </row>
    <row r="202" spans="1:15" ht="122.4" x14ac:dyDescent="0.3">
      <c r="A202" s="135">
        <v>199</v>
      </c>
      <c r="B202" s="52" t="s">
        <v>1617</v>
      </c>
      <c r="C202" s="52" t="s">
        <v>1618</v>
      </c>
      <c r="D202" s="52" t="s">
        <v>1619</v>
      </c>
      <c r="E202" s="52" t="s">
        <v>1059</v>
      </c>
      <c r="F202" s="52" t="s">
        <v>76</v>
      </c>
      <c r="G202" s="52" t="s">
        <v>836</v>
      </c>
      <c r="H202" s="52" t="s">
        <v>2366</v>
      </c>
      <c r="I202" s="53">
        <v>41640</v>
      </c>
      <c r="J202" s="53">
        <v>43616</v>
      </c>
      <c r="K202" s="52" t="s">
        <v>2637</v>
      </c>
      <c r="L202" s="54">
        <v>12534703.35</v>
      </c>
      <c r="M202" s="54">
        <v>12533473.35</v>
      </c>
      <c r="N202" s="134">
        <v>10026778.68</v>
      </c>
      <c r="O202" s="58"/>
    </row>
    <row r="203" spans="1:15" ht="102" x14ac:dyDescent="0.3">
      <c r="A203" s="9">
        <v>200</v>
      </c>
      <c r="B203" s="52" t="s">
        <v>2367</v>
      </c>
      <c r="C203" s="52" t="s">
        <v>2368</v>
      </c>
      <c r="D203" s="52" t="s">
        <v>2369</v>
      </c>
      <c r="E203" s="52" t="s">
        <v>1089</v>
      </c>
      <c r="F203" s="52" t="s">
        <v>436</v>
      </c>
      <c r="G203" s="52" t="s">
        <v>978</v>
      </c>
      <c r="H203" s="52" t="s">
        <v>2370</v>
      </c>
      <c r="I203" s="53">
        <v>41640</v>
      </c>
      <c r="J203" s="53">
        <v>43434</v>
      </c>
      <c r="K203" s="52" t="s">
        <v>2638</v>
      </c>
      <c r="L203" s="54">
        <v>1077480</v>
      </c>
      <c r="M203" s="54">
        <v>1077480</v>
      </c>
      <c r="N203" s="134">
        <v>915858</v>
      </c>
      <c r="O203" s="58"/>
    </row>
    <row r="204" spans="1:15" ht="87" customHeight="1" x14ac:dyDescent="0.3">
      <c r="A204" s="135">
        <v>201</v>
      </c>
      <c r="B204" s="52" t="s">
        <v>2371</v>
      </c>
      <c r="C204" s="52" t="s">
        <v>2372</v>
      </c>
      <c r="D204" s="52" t="s">
        <v>2369</v>
      </c>
      <c r="E204" s="52" t="s">
        <v>1089</v>
      </c>
      <c r="F204" s="52" t="s">
        <v>436</v>
      </c>
      <c r="G204" s="52" t="s">
        <v>978</v>
      </c>
      <c r="H204" s="52" t="s">
        <v>2370</v>
      </c>
      <c r="I204" s="53">
        <v>41640</v>
      </c>
      <c r="J204" s="53">
        <v>43404</v>
      </c>
      <c r="K204" s="52" t="s">
        <v>2373</v>
      </c>
      <c r="L204" s="54">
        <v>1433600</v>
      </c>
      <c r="M204" s="54">
        <v>1433600</v>
      </c>
      <c r="N204" s="134">
        <v>1218560</v>
      </c>
      <c r="O204" s="58"/>
    </row>
    <row r="205" spans="1:15" ht="71.400000000000006" x14ac:dyDescent="0.3">
      <c r="A205" s="9">
        <v>202</v>
      </c>
      <c r="B205" s="52" t="s">
        <v>2374</v>
      </c>
      <c r="C205" s="52" t="s">
        <v>2375</v>
      </c>
      <c r="D205" s="52" t="s">
        <v>1185</v>
      </c>
      <c r="E205" s="52" t="s">
        <v>1089</v>
      </c>
      <c r="F205" s="52" t="s">
        <v>436</v>
      </c>
      <c r="G205" s="52" t="s">
        <v>437</v>
      </c>
      <c r="H205" s="52" t="s">
        <v>1867</v>
      </c>
      <c r="I205" s="53">
        <v>41640</v>
      </c>
      <c r="J205" s="53">
        <v>43281</v>
      </c>
      <c r="K205" s="52" t="s">
        <v>2376</v>
      </c>
      <c r="L205" s="54">
        <v>1459118</v>
      </c>
      <c r="M205" s="54">
        <v>1459118</v>
      </c>
      <c r="N205" s="134">
        <v>1240250.3</v>
      </c>
      <c r="O205" s="58"/>
    </row>
    <row r="206" spans="1:15" ht="51" x14ac:dyDescent="0.3">
      <c r="A206" s="135">
        <v>203</v>
      </c>
      <c r="B206" s="52" t="s">
        <v>1620</v>
      </c>
      <c r="C206" s="52" t="s">
        <v>1621</v>
      </c>
      <c r="D206" s="52" t="s">
        <v>1622</v>
      </c>
      <c r="E206" s="52" t="s">
        <v>1059</v>
      </c>
      <c r="F206" s="52" t="s">
        <v>76</v>
      </c>
      <c r="G206" s="52" t="s">
        <v>1623</v>
      </c>
      <c r="H206" s="52" t="s">
        <v>1640</v>
      </c>
      <c r="I206" s="53">
        <v>41640</v>
      </c>
      <c r="J206" s="53">
        <v>43373</v>
      </c>
      <c r="K206" s="52" t="s">
        <v>1643</v>
      </c>
      <c r="L206" s="54">
        <v>14811207</v>
      </c>
      <c r="M206" s="54">
        <v>14811207</v>
      </c>
      <c r="N206" s="134">
        <v>11848965.6</v>
      </c>
      <c r="O206" s="58"/>
    </row>
    <row r="207" spans="1:15" ht="81.599999999999994" x14ac:dyDescent="0.3">
      <c r="A207" s="9">
        <v>204</v>
      </c>
      <c r="B207" s="52" t="s">
        <v>1624</v>
      </c>
      <c r="C207" s="52" t="s">
        <v>1625</v>
      </c>
      <c r="D207" s="52" t="s">
        <v>1626</v>
      </c>
      <c r="E207" s="52" t="s">
        <v>1059</v>
      </c>
      <c r="F207" s="52" t="s">
        <v>76</v>
      </c>
      <c r="G207" s="52" t="s">
        <v>840</v>
      </c>
      <c r="H207" s="52" t="s">
        <v>2377</v>
      </c>
      <c r="I207" s="53">
        <v>41640</v>
      </c>
      <c r="J207" s="53">
        <v>44196</v>
      </c>
      <c r="K207" s="52" t="s">
        <v>1644</v>
      </c>
      <c r="L207" s="54">
        <v>14897850</v>
      </c>
      <c r="M207" s="54">
        <v>14897850</v>
      </c>
      <c r="N207" s="134">
        <v>11918280</v>
      </c>
      <c r="O207" s="58"/>
    </row>
    <row r="208" spans="1:15" ht="133.5" customHeight="1" x14ac:dyDescent="0.3">
      <c r="A208" s="135">
        <v>205</v>
      </c>
      <c r="B208" s="52" t="s">
        <v>2378</v>
      </c>
      <c r="C208" s="52" t="s">
        <v>2379</v>
      </c>
      <c r="D208" s="52" t="s">
        <v>1629</v>
      </c>
      <c r="E208" s="52" t="s">
        <v>1043</v>
      </c>
      <c r="F208" s="52" t="s">
        <v>132</v>
      </c>
      <c r="G208" s="52" t="s">
        <v>830</v>
      </c>
      <c r="H208" s="52" t="s">
        <v>2380</v>
      </c>
      <c r="I208" s="53">
        <v>41640</v>
      </c>
      <c r="J208" s="53">
        <v>43830</v>
      </c>
      <c r="K208" s="52" t="s">
        <v>2381</v>
      </c>
      <c r="L208" s="54">
        <v>14743080.4</v>
      </c>
      <c r="M208" s="54">
        <v>14743080.4</v>
      </c>
      <c r="N208" s="134">
        <v>12531618.33</v>
      </c>
      <c r="O208" s="58"/>
    </row>
    <row r="209" spans="1:15" ht="163.5" customHeight="1" x14ac:dyDescent="0.3">
      <c r="A209" s="9">
        <v>206</v>
      </c>
      <c r="B209" s="52" t="s">
        <v>1627</v>
      </c>
      <c r="C209" s="52" t="s">
        <v>1628</v>
      </c>
      <c r="D209" s="52" t="s">
        <v>1629</v>
      </c>
      <c r="E209" s="52" t="s">
        <v>1043</v>
      </c>
      <c r="F209" s="52" t="s">
        <v>132</v>
      </c>
      <c r="G209" s="52" t="s">
        <v>830</v>
      </c>
      <c r="H209" s="52" t="s">
        <v>2380</v>
      </c>
      <c r="I209" s="53">
        <v>41640</v>
      </c>
      <c r="J209" s="53">
        <v>43830</v>
      </c>
      <c r="K209" s="52" t="s">
        <v>1645</v>
      </c>
      <c r="L209" s="54">
        <v>14420941.34</v>
      </c>
      <c r="M209" s="54">
        <v>14420941.34</v>
      </c>
      <c r="N209" s="134">
        <v>12257800.119999999</v>
      </c>
      <c r="O209" s="58"/>
    </row>
    <row r="210" spans="1:15" ht="102" x14ac:dyDescent="0.3">
      <c r="A210" s="135">
        <v>207</v>
      </c>
      <c r="B210" s="52" t="s">
        <v>2382</v>
      </c>
      <c r="C210" s="52" t="s">
        <v>2383</v>
      </c>
      <c r="D210" s="52" t="s">
        <v>2384</v>
      </c>
      <c r="E210" s="52" t="s">
        <v>1070</v>
      </c>
      <c r="F210" s="52" t="s">
        <v>174</v>
      </c>
      <c r="G210" s="52" t="s">
        <v>2385</v>
      </c>
      <c r="H210" s="52" t="s">
        <v>2386</v>
      </c>
      <c r="I210" s="53">
        <v>41640</v>
      </c>
      <c r="J210" s="53">
        <v>43296</v>
      </c>
      <c r="K210" s="52" t="s">
        <v>2387</v>
      </c>
      <c r="L210" s="54">
        <v>5683000</v>
      </c>
      <c r="M210" s="54">
        <v>5683000</v>
      </c>
      <c r="N210" s="134">
        <v>4830550</v>
      </c>
      <c r="O210" s="58"/>
    </row>
    <row r="211" spans="1:15" ht="91.8" x14ac:dyDescent="0.3">
      <c r="A211" s="9">
        <v>208</v>
      </c>
      <c r="B211" s="52" t="s">
        <v>2388</v>
      </c>
      <c r="C211" s="52" t="s">
        <v>2389</v>
      </c>
      <c r="D211" s="52" t="s">
        <v>2390</v>
      </c>
      <c r="E211" s="52" t="s">
        <v>1083</v>
      </c>
      <c r="F211" s="52" t="s">
        <v>285</v>
      </c>
      <c r="G211" s="52" t="s">
        <v>944</v>
      </c>
      <c r="H211" s="52" t="s">
        <v>2391</v>
      </c>
      <c r="I211" s="53">
        <v>41640</v>
      </c>
      <c r="J211" s="53">
        <v>44012</v>
      </c>
      <c r="K211" s="52" t="s">
        <v>2392</v>
      </c>
      <c r="L211" s="54">
        <v>12332037.9</v>
      </c>
      <c r="M211" s="54">
        <v>12332037.9</v>
      </c>
      <c r="N211" s="134">
        <v>10482232.210000001</v>
      </c>
      <c r="O211" s="58"/>
    </row>
    <row r="212" spans="1:15" ht="81.599999999999994" x14ac:dyDescent="0.3">
      <c r="A212" s="135">
        <v>209</v>
      </c>
      <c r="B212" s="52" t="s">
        <v>2393</v>
      </c>
      <c r="C212" s="52" t="s">
        <v>2394</v>
      </c>
      <c r="D212" s="52" t="s">
        <v>1912</v>
      </c>
      <c r="E212" s="52" t="s">
        <v>1078</v>
      </c>
      <c r="F212" s="52" t="s">
        <v>361</v>
      </c>
      <c r="G212" s="52" t="s">
        <v>448</v>
      </c>
      <c r="H212" s="52" t="s">
        <v>1362</v>
      </c>
      <c r="I212" s="53">
        <v>41640</v>
      </c>
      <c r="J212" s="53">
        <v>43312</v>
      </c>
      <c r="K212" s="52" t="s">
        <v>2395</v>
      </c>
      <c r="L212" s="54">
        <v>4327654.5</v>
      </c>
      <c r="M212" s="54">
        <v>4315654.5</v>
      </c>
      <c r="N212" s="134">
        <v>3668306.32</v>
      </c>
      <c r="O212" s="58"/>
    </row>
    <row r="213" spans="1:15" ht="102" x14ac:dyDescent="0.3">
      <c r="A213" s="9">
        <v>210</v>
      </c>
      <c r="B213" s="52" t="s">
        <v>2396</v>
      </c>
      <c r="C213" s="52" t="s">
        <v>2397</v>
      </c>
      <c r="D213" s="52" t="s">
        <v>2309</v>
      </c>
      <c r="E213" s="52" t="s">
        <v>2310</v>
      </c>
      <c r="F213" s="52" t="s">
        <v>482</v>
      </c>
      <c r="G213" s="52" t="s">
        <v>2311</v>
      </c>
      <c r="H213" s="52" t="s">
        <v>2312</v>
      </c>
      <c r="I213" s="53">
        <v>41640</v>
      </c>
      <c r="J213" s="53">
        <v>43281</v>
      </c>
      <c r="K213" s="52" t="s">
        <v>2398</v>
      </c>
      <c r="L213" s="54">
        <v>4188472.84</v>
      </c>
      <c r="M213" s="54">
        <v>4188472.84</v>
      </c>
      <c r="N213" s="134">
        <v>3560201.91</v>
      </c>
      <c r="O213" s="58"/>
    </row>
    <row r="214" spans="1:15" ht="99.75" customHeight="1" x14ac:dyDescent="0.3">
      <c r="A214" s="135">
        <v>211</v>
      </c>
      <c r="B214" s="52" t="s">
        <v>2399</v>
      </c>
      <c r="C214" s="52" t="s">
        <v>2400</v>
      </c>
      <c r="D214" s="52" t="s">
        <v>2401</v>
      </c>
      <c r="E214" s="52" t="s">
        <v>1080</v>
      </c>
      <c r="F214" s="52" t="s">
        <v>157</v>
      </c>
      <c r="G214" s="52" t="s">
        <v>921</v>
      </c>
      <c r="H214" s="52" t="s">
        <v>2402</v>
      </c>
      <c r="I214" s="53">
        <v>41640</v>
      </c>
      <c r="J214" s="53">
        <v>43220</v>
      </c>
      <c r="K214" s="52" t="s">
        <v>2403</v>
      </c>
      <c r="L214" s="54">
        <v>6523500</v>
      </c>
      <c r="M214" s="54">
        <v>6523500</v>
      </c>
      <c r="N214" s="134">
        <v>5544975</v>
      </c>
      <c r="O214" s="58"/>
    </row>
    <row r="215" spans="1:15" ht="132" customHeight="1" x14ac:dyDescent="0.3">
      <c r="A215" s="9">
        <v>212</v>
      </c>
      <c r="B215" s="52" t="s">
        <v>1630</v>
      </c>
      <c r="C215" s="52" t="s">
        <v>1631</v>
      </c>
      <c r="D215" s="52" t="s">
        <v>1096</v>
      </c>
      <c r="E215" s="52" t="s">
        <v>1043</v>
      </c>
      <c r="F215" s="52" t="s">
        <v>132</v>
      </c>
      <c r="G215" s="52" t="s">
        <v>133</v>
      </c>
      <c r="H215" s="52" t="s">
        <v>1808</v>
      </c>
      <c r="I215" s="53">
        <v>41640</v>
      </c>
      <c r="J215" s="53">
        <v>43524</v>
      </c>
      <c r="K215" s="52" t="s">
        <v>2404</v>
      </c>
      <c r="L215" s="54">
        <v>5225817.01</v>
      </c>
      <c r="M215" s="54">
        <v>5142549.01</v>
      </c>
      <c r="N215" s="134">
        <v>4371166.6500000004</v>
      </c>
      <c r="O215" s="58"/>
    </row>
    <row r="216" spans="1:15" ht="91.8" x14ac:dyDescent="0.3">
      <c r="A216" s="135">
        <v>213</v>
      </c>
      <c r="B216" s="52" t="s">
        <v>2405</v>
      </c>
      <c r="C216" s="52" t="s">
        <v>2406</v>
      </c>
      <c r="D216" s="52" t="s">
        <v>2407</v>
      </c>
      <c r="E216" s="52" t="s">
        <v>1059</v>
      </c>
      <c r="F216" s="52" t="s">
        <v>76</v>
      </c>
      <c r="G216" s="52" t="s">
        <v>2408</v>
      </c>
      <c r="H216" s="52" t="s">
        <v>2409</v>
      </c>
      <c r="I216" s="53">
        <v>41640</v>
      </c>
      <c r="J216" s="53">
        <v>43646</v>
      </c>
      <c r="K216" s="52" t="s">
        <v>2410</v>
      </c>
      <c r="L216" s="54">
        <v>7503634.5999999996</v>
      </c>
      <c r="M216" s="54">
        <v>7492541.9900000002</v>
      </c>
      <c r="N216" s="134">
        <v>5994033.5899999999</v>
      </c>
      <c r="O216" s="58"/>
    </row>
    <row r="217" spans="1:15" ht="126" customHeight="1" x14ac:dyDescent="0.3">
      <c r="A217" s="9">
        <v>214</v>
      </c>
      <c r="B217" s="52" t="s">
        <v>1632</v>
      </c>
      <c r="C217" s="52" t="s">
        <v>1633</v>
      </c>
      <c r="D217" s="52" t="s">
        <v>1634</v>
      </c>
      <c r="E217" s="52" t="s">
        <v>1073</v>
      </c>
      <c r="F217" s="52" t="s">
        <v>819</v>
      </c>
      <c r="G217" s="52" t="s">
        <v>820</v>
      </c>
      <c r="H217" s="52" t="s">
        <v>2411</v>
      </c>
      <c r="I217" s="53">
        <v>41640</v>
      </c>
      <c r="J217" s="53">
        <v>43646</v>
      </c>
      <c r="K217" s="52" t="s">
        <v>1646</v>
      </c>
      <c r="L217" s="54">
        <v>7747150</v>
      </c>
      <c r="M217" s="54">
        <v>6908483.3300000001</v>
      </c>
      <c r="N217" s="134">
        <v>5872210.8300000001</v>
      </c>
      <c r="O217" s="58"/>
    </row>
    <row r="218" spans="1:15" ht="117" customHeight="1" x14ac:dyDescent="0.3">
      <c r="A218" s="135">
        <v>215</v>
      </c>
      <c r="B218" s="52" t="s">
        <v>2412</v>
      </c>
      <c r="C218" s="52" t="s">
        <v>2413</v>
      </c>
      <c r="D218" s="52" t="s">
        <v>2414</v>
      </c>
      <c r="E218" s="52" t="s">
        <v>1078</v>
      </c>
      <c r="F218" s="52" t="s">
        <v>361</v>
      </c>
      <c r="G218" s="52" t="s">
        <v>2415</v>
      </c>
      <c r="H218" s="52" t="s">
        <v>2416</v>
      </c>
      <c r="I218" s="53">
        <v>41640</v>
      </c>
      <c r="J218" s="53">
        <v>43373</v>
      </c>
      <c r="K218" s="52" t="s">
        <v>2417</v>
      </c>
      <c r="L218" s="54">
        <v>5506154.21</v>
      </c>
      <c r="M218" s="54">
        <v>4719766.84</v>
      </c>
      <c r="N218" s="134">
        <v>4011801.81</v>
      </c>
      <c r="O218" s="58"/>
    </row>
    <row r="219" spans="1:15" ht="81.599999999999994" x14ac:dyDescent="0.3">
      <c r="A219" s="9">
        <v>216</v>
      </c>
      <c r="B219" s="52" t="s">
        <v>2418</v>
      </c>
      <c r="C219" s="52" t="s">
        <v>2419</v>
      </c>
      <c r="D219" s="52" t="s">
        <v>2420</v>
      </c>
      <c r="E219" s="52" t="s">
        <v>1059</v>
      </c>
      <c r="F219" s="52" t="s">
        <v>76</v>
      </c>
      <c r="G219" s="52" t="s">
        <v>2421</v>
      </c>
      <c r="H219" s="52" t="s">
        <v>2422</v>
      </c>
      <c r="I219" s="53">
        <v>41640</v>
      </c>
      <c r="J219" s="53">
        <v>43555</v>
      </c>
      <c r="K219" s="52" t="s">
        <v>2423</v>
      </c>
      <c r="L219" s="54">
        <v>8968785.2699999996</v>
      </c>
      <c r="M219" s="54">
        <v>8608345.2699999996</v>
      </c>
      <c r="N219" s="134">
        <v>6886676.21</v>
      </c>
      <c r="O219" s="58"/>
    </row>
    <row r="220" spans="1:15" ht="120" customHeight="1" x14ac:dyDescent="0.3">
      <c r="A220" s="135">
        <v>217</v>
      </c>
      <c r="B220" s="52" t="s">
        <v>2424</v>
      </c>
      <c r="C220" s="52" t="s">
        <v>2425</v>
      </c>
      <c r="D220" s="52" t="s">
        <v>2426</v>
      </c>
      <c r="E220" s="52" t="s">
        <v>1062</v>
      </c>
      <c r="F220" s="52" t="s">
        <v>2096</v>
      </c>
      <c r="G220" s="52" t="s">
        <v>2097</v>
      </c>
      <c r="H220" s="52" t="s">
        <v>2427</v>
      </c>
      <c r="I220" s="53">
        <v>41640</v>
      </c>
      <c r="J220" s="53">
        <v>43738</v>
      </c>
      <c r="K220" s="52" t="s">
        <v>2428</v>
      </c>
      <c r="L220" s="54">
        <v>7403724.8399999999</v>
      </c>
      <c r="M220" s="54">
        <v>4471733.8</v>
      </c>
      <c r="N220" s="134">
        <v>3800973.73</v>
      </c>
      <c r="O220" s="58"/>
    </row>
    <row r="221" spans="1:15" ht="114.75" customHeight="1" x14ac:dyDescent="0.3">
      <c r="A221" s="9">
        <v>218</v>
      </c>
      <c r="B221" s="52" t="s">
        <v>2429</v>
      </c>
      <c r="C221" s="52" t="s">
        <v>2430</v>
      </c>
      <c r="D221" s="52" t="s">
        <v>1598</v>
      </c>
      <c r="E221" s="52" t="s">
        <v>1051</v>
      </c>
      <c r="F221" s="52" t="s">
        <v>348</v>
      </c>
      <c r="G221" s="52" t="s">
        <v>349</v>
      </c>
      <c r="H221" s="52" t="s">
        <v>2287</v>
      </c>
      <c r="I221" s="53">
        <v>41640</v>
      </c>
      <c r="J221" s="53">
        <v>43343</v>
      </c>
      <c r="K221" s="52" t="s">
        <v>2639</v>
      </c>
      <c r="L221" s="54">
        <v>8469845.2799999993</v>
      </c>
      <c r="M221" s="54">
        <v>8469395.2799999993</v>
      </c>
      <c r="N221" s="134">
        <v>7198985.9800000004</v>
      </c>
      <c r="O221" s="58"/>
    </row>
    <row r="222" spans="1:15" ht="112.2" x14ac:dyDescent="0.3">
      <c r="A222" s="135">
        <v>219</v>
      </c>
      <c r="B222" s="52" t="s">
        <v>2431</v>
      </c>
      <c r="C222" s="52" t="s">
        <v>2432</v>
      </c>
      <c r="D222" s="52" t="s">
        <v>2433</v>
      </c>
      <c r="E222" s="52" t="s">
        <v>1059</v>
      </c>
      <c r="F222" s="52" t="s">
        <v>76</v>
      </c>
      <c r="G222" s="52" t="s">
        <v>999</v>
      </c>
      <c r="H222" s="52" t="s">
        <v>2434</v>
      </c>
      <c r="I222" s="53">
        <v>41640</v>
      </c>
      <c r="J222" s="53">
        <v>43555</v>
      </c>
      <c r="K222" s="52" t="s">
        <v>2435</v>
      </c>
      <c r="L222" s="54">
        <v>14953862.57</v>
      </c>
      <c r="M222" s="54">
        <v>14951033.57</v>
      </c>
      <c r="N222" s="134">
        <v>11960826.85</v>
      </c>
      <c r="O222" s="58"/>
    </row>
    <row r="223" spans="1:15" ht="145.5" customHeight="1" x14ac:dyDescent="0.3">
      <c r="A223" s="9">
        <v>220</v>
      </c>
      <c r="B223" s="52" t="s">
        <v>2436</v>
      </c>
      <c r="C223" s="52" t="s">
        <v>2437</v>
      </c>
      <c r="D223" s="52" t="s">
        <v>1916</v>
      </c>
      <c r="E223" s="52" t="s">
        <v>1043</v>
      </c>
      <c r="F223" s="52" t="s">
        <v>132</v>
      </c>
      <c r="G223" s="52" t="s">
        <v>931</v>
      </c>
      <c r="H223" s="52" t="s">
        <v>1917</v>
      </c>
      <c r="I223" s="53">
        <v>41640</v>
      </c>
      <c r="J223" s="53">
        <v>43555</v>
      </c>
      <c r="K223" s="52" t="s">
        <v>2438</v>
      </c>
      <c r="L223" s="54">
        <v>20029710.620000001</v>
      </c>
      <c r="M223" s="54">
        <v>20029710.620000001</v>
      </c>
      <c r="N223" s="134">
        <v>17025254.02</v>
      </c>
      <c r="O223" s="58"/>
    </row>
    <row r="224" spans="1:15" ht="102" x14ac:dyDescent="0.3">
      <c r="A224" s="135">
        <v>221</v>
      </c>
      <c r="B224" s="52" t="s">
        <v>2439</v>
      </c>
      <c r="C224" s="52" t="s">
        <v>2440</v>
      </c>
      <c r="D224" s="52" t="s">
        <v>2441</v>
      </c>
      <c r="E224" s="52" t="s">
        <v>1045</v>
      </c>
      <c r="F224" s="52" t="s">
        <v>45</v>
      </c>
      <c r="G224" s="52" t="s">
        <v>2442</v>
      </c>
      <c r="H224" s="52" t="s">
        <v>2443</v>
      </c>
      <c r="I224" s="53">
        <v>42804</v>
      </c>
      <c r="J224" s="53">
        <v>43343</v>
      </c>
      <c r="K224" s="52" t="s">
        <v>2444</v>
      </c>
      <c r="L224" s="54">
        <v>1155483.6100000001</v>
      </c>
      <c r="M224" s="54">
        <v>1155483.6100000001</v>
      </c>
      <c r="N224" s="134">
        <v>982161.06</v>
      </c>
      <c r="O224" s="58"/>
    </row>
    <row r="225" spans="1:15" ht="105.75" customHeight="1" x14ac:dyDescent="0.3">
      <c r="A225" s="9">
        <v>222</v>
      </c>
      <c r="B225" s="52" t="s">
        <v>2445</v>
      </c>
      <c r="C225" s="52" t="s">
        <v>2446</v>
      </c>
      <c r="D225" s="52" t="s">
        <v>1359</v>
      </c>
      <c r="E225" s="52" t="s">
        <v>1062</v>
      </c>
      <c r="F225" s="52" t="s">
        <v>245</v>
      </c>
      <c r="G225" s="52" t="s">
        <v>454</v>
      </c>
      <c r="H225" s="52" t="s">
        <v>1360</v>
      </c>
      <c r="I225" s="53">
        <v>41640</v>
      </c>
      <c r="J225" s="53">
        <v>43312</v>
      </c>
      <c r="K225" s="52" t="s">
        <v>2447</v>
      </c>
      <c r="L225" s="54">
        <v>2895504.97</v>
      </c>
      <c r="M225" s="54">
        <v>2788054.97</v>
      </c>
      <c r="N225" s="134">
        <v>2369846.7200000002</v>
      </c>
      <c r="O225" s="58"/>
    </row>
    <row r="226" spans="1:15" ht="91.8" x14ac:dyDescent="0.3">
      <c r="A226" s="135">
        <v>223</v>
      </c>
      <c r="B226" s="52" t="s">
        <v>2448</v>
      </c>
      <c r="C226" s="52" t="s">
        <v>2449</v>
      </c>
      <c r="D226" s="52" t="s">
        <v>1945</v>
      </c>
      <c r="E226" s="52" t="s">
        <v>1045</v>
      </c>
      <c r="F226" s="52" t="s">
        <v>45</v>
      </c>
      <c r="G226" s="52" t="s">
        <v>780</v>
      </c>
      <c r="H226" s="52" t="s">
        <v>2450</v>
      </c>
      <c r="I226" s="53">
        <v>41640</v>
      </c>
      <c r="J226" s="53">
        <v>43434</v>
      </c>
      <c r="K226" s="52" t="s">
        <v>2640</v>
      </c>
      <c r="L226" s="54">
        <v>3370585.54</v>
      </c>
      <c r="M226" s="54">
        <v>3366034.54</v>
      </c>
      <c r="N226" s="134">
        <v>2861129.35</v>
      </c>
      <c r="O226" s="58"/>
    </row>
    <row r="227" spans="1:15" ht="102" x14ac:dyDescent="0.3">
      <c r="A227" s="9">
        <v>224</v>
      </c>
      <c r="B227" s="52" t="s">
        <v>2451</v>
      </c>
      <c r="C227" s="52" t="s">
        <v>2452</v>
      </c>
      <c r="D227" s="52" t="s">
        <v>2453</v>
      </c>
      <c r="E227" s="52" t="s">
        <v>2310</v>
      </c>
      <c r="F227" s="52" t="s">
        <v>482</v>
      </c>
      <c r="G227" s="52" t="s">
        <v>2454</v>
      </c>
      <c r="H227" s="52" t="s">
        <v>2455</v>
      </c>
      <c r="I227" s="53">
        <v>41640</v>
      </c>
      <c r="J227" s="53">
        <v>43434</v>
      </c>
      <c r="K227" s="52" t="s">
        <v>2456</v>
      </c>
      <c r="L227" s="54">
        <v>38222381.469999999</v>
      </c>
      <c r="M227" s="54">
        <v>21588648.219999999</v>
      </c>
      <c r="N227" s="134">
        <v>18350350.98</v>
      </c>
      <c r="O227" s="58"/>
    </row>
    <row r="228" spans="1:15" ht="153" x14ac:dyDescent="0.3">
      <c r="A228" s="135">
        <v>225</v>
      </c>
      <c r="B228" s="52" t="s">
        <v>2457</v>
      </c>
      <c r="C228" s="52" t="s">
        <v>2458</v>
      </c>
      <c r="D228" s="52" t="s">
        <v>1285</v>
      </c>
      <c r="E228" s="52" t="s">
        <v>1073</v>
      </c>
      <c r="F228" s="52" t="s">
        <v>1033</v>
      </c>
      <c r="G228" s="52" t="s">
        <v>1034</v>
      </c>
      <c r="H228" s="52" t="s">
        <v>2459</v>
      </c>
      <c r="I228" s="53">
        <v>41640</v>
      </c>
      <c r="J228" s="53">
        <v>43646</v>
      </c>
      <c r="K228" s="52" t="s">
        <v>2460</v>
      </c>
      <c r="L228" s="54">
        <v>30000000</v>
      </c>
      <c r="M228" s="54">
        <v>30000000</v>
      </c>
      <c r="N228" s="134">
        <v>25500000</v>
      </c>
      <c r="O228" s="58"/>
    </row>
    <row r="229" spans="1:15" ht="112.2" x14ac:dyDescent="0.3">
      <c r="A229" s="9">
        <v>226</v>
      </c>
      <c r="B229" s="52" t="s">
        <v>2461</v>
      </c>
      <c r="C229" s="52" t="s">
        <v>2462</v>
      </c>
      <c r="D229" s="52" t="s">
        <v>2463</v>
      </c>
      <c r="E229" s="52" t="s">
        <v>1070</v>
      </c>
      <c r="F229" s="52" t="s">
        <v>174</v>
      </c>
      <c r="G229" s="52" t="s">
        <v>974</v>
      </c>
      <c r="H229" s="52" t="s">
        <v>1372</v>
      </c>
      <c r="I229" s="53">
        <v>41640</v>
      </c>
      <c r="J229" s="53">
        <v>43830</v>
      </c>
      <c r="K229" s="52" t="s">
        <v>2464</v>
      </c>
      <c r="L229" s="54">
        <v>29999007.510000002</v>
      </c>
      <c r="M229" s="54">
        <v>29472215.73</v>
      </c>
      <c r="N229" s="134">
        <v>25051383.370000001</v>
      </c>
      <c r="O229" s="58"/>
    </row>
    <row r="230" spans="1:15" ht="112.2" x14ac:dyDescent="0.3">
      <c r="A230" s="135">
        <v>227</v>
      </c>
      <c r="B230" s="52" t="s">
        <v>2465</v>
      </c>
      <c r="C230" s="52" t="s">
        <v>2466</v>
      </c>
      <c r="D230" s="52" t="s">
        <v>2467</v>
      </c>
      <c r="E230" s="52" t="s">
        <v>1080</v>
      </c>
      <c r="F230" s="52" t="s">
        <v>157</v>
      </c>
      <c r="G230" s="52" t="s">
        <v>925</v>
      </c>
      <c r="H230" s="52" t="s">
        <v>2468</v>
      </c>
      <c r="I230" s="53">
        <v>41640</v>
      </c>
      <c r="J230" s="53">
        <v>43616</v>
      </c>
      <c r="K230" s="52" t="s">
        <v>2469</v>
      </c>
      <c r="L230" s="54">
        <v>12879566.949999999</v>
      </c>
      <c r="M230" s="54">
        <v>11661653.779999999</v>
      </c>
      <c r="N230" s="134">
        <v>9912405.7100000009</v>
      </c>
      <c r="O230" s="58"/>
    </row>
    <row r="231" spans="1:15" ht="85.5" customHeight="1" x14ac:dyDescent="0.3">
      <c r="A231" s="9">
        <v>228</v>
      </c>
      <c r="B231" s="52" t="s">
        <v>2470</v>
      </c>
      <c r="C231" s="52" t="s">
        <v>2471</v>
      </c>
      <c r="D231" s="52" t="s">
        <v>2472</v>
      </c>
      <c r="E231" s="52" t="s">
        <v>1078</v>
      </c>
      <c r="F231" s="52" t="s">
        <v>361</v>
      </c>
      <c r="G231" s="52" t="s">
        <v>362</v>
      </c>
      <c r="H231" s="52" t="s">
        <v>2473</v>
      </c>
      <c r="I231" s="53">
        <v>41640</v>
      </c>
      <c r="J231" s="53">
        <v>43373</v>
      </c>
      <c r="K231" s="52" t="s">
        <v>2641</v>
      </c>
      <c r="L231" s="54">
        <v>8480158.5399999991</v>
      </c>
      <c r="M231" s="54">
        <v>7526491.54</v>
      </c>
      <c r="N231" s="134">
        <v>6397517.7999999998</v>
      </c>
      <c r="O231" s="58"/>
    </row>
    <row r="232" spans="1:15" ht="86.25" customHeight="1" x14ac:dyDescent="0.3">
      <c r="A232" s="135">
        <v>229</v>
      </c>
      <c r="B232" s="52" t="s">
        <v>2474</v>
      </c>
      <c r="C232" s="52" t="s">
        <v>2475</v>
      </c>
      <c r="D232" s="52" t="s">
        <v>1185</v>
      </c>
      <c r="E232" s="52" t="s">
        <v>1089</v>
      </c>
      <c r="F232" s="52" t="s">
        <v>436</v>
      </c>
      <c r="G232" s="52" t="s">
        <v>437</v>
      </c>
      <c r="H232" s="52" t="s">
        <v>1867</v>
      </c>
      <c r="I232" s="53">
        <v>41640</v>
      </c>
      <c r="J232" s="53">
        <v>43373</v>
      </c>
      <c r="K232" s="52" t="s">
        <v>2476</v>
      </c>
      <c r="L232" s="54">
        <v>4881188.55</v>
      </c>
      <c r="M232" s="54">
        <v>4871348.55</v>
      </c>
      <c r="N232" s="134">
        <v>4140646.26</v>
      </c>
      <c r="O232" s="58"/>
    </row>
    <row r="233" spans="1:15" ht="98.25" customHeight="1" x14ac:dyDescent="0.3">
      <c r="A233" s="9">
        <v>230</v>
      </c>
      <c r="B233" s="142" t="s">
        <v>2477</v>
      </c>
      <c r="C233" s="142" t="s">
        <v>2478</v>
      </c>
      <c r="D233" s="142" t="s">
        <v>2479</v>
      </c>
      <c r="E233" s="142" t="s">
        <v>2310</v>
      </c>
      <c r="F233" s="142" t="s">
        <v>938</v>
      </c>
      <c r="G233" s="142" t="s">
        <v>939</v>
      </c>
      <c r="H233" s="142" t="s">
        <v>2480</v>
      </c>
      <c r="I233" s="143">
        <v>41640</v>
      </c>
      <c r="J233" s="143">
        <v>43830</v>
      </c>
      <c r="K233" s="142" t="s">
        <v>2481</v>
      </c>
      <c r="L233" s="144">
        <v>8797465.2300000004</v>
      </c>
      <c r="M233" s="144">
        <v>8747797.8800000008</v>
      </c>
      <c r="N233" s="144">
        <v>7435628.1900000004</v>
      </c>
    </row>
    <row r="234" spans="1:15" ht="109.5" customHeight="1" x14ac:dyDescent="0.3">
      <c r="A234" s="145">
        <v>231</v>
      </c>
      <c r="B234" s="146" t="s">
        <v>2482</v>
      </c>
      <c r="C234" s="146" t="s">
        <v>2483</v>
      </c>
      <c r="D234" s="146" t="s">
        <v>2319</v>
      </c>
      <c r="E234" s="146" t="s">
        <v>1073</v>
      </c>
      <c r="F234" s="146" t="s">
        <v>819</v>
      </c>
      <c r="G234" s="146" t="s">
        <v>820</v>
      </c>
      <c r="H234" s="146" t="s">
        <v>2320</v>
      </c>
      <c r="I234" s="147">
        <v>41640</v>
      </c>
      <c r="J234" s="147">
        <v>43738</v>
      </c>
      <c r="K234" s="146" t="s">
        <v>2642</v>
      </c>
      <c r="L234" s="148">
        <v>11175540</v>
      </c>
      <c r="M234" s="148">
        <v>11175540</v>
      </c>
      <c r="N234" s="148">
        <v>9499209</v>
      </c>
    </row>
    <row r="235" spans="1:15" ht="120" customHeight="1" x14ac:dyDescent="0.3">
      <c r="A235" s="137">
        <v>232</v>
      </c>
      <c r="B235" s="146" t="s">
        <v>2484</v>
      </c>
      <c r="C235" s="146" t="s">
        <v>2485</v>
      </c>
      <c r="D235" s="146" t="s">
        <v>2486</v>
      </c>
      <c r="E235" s="146" t="s">
        <v>1127</v>
      </c>
      <c r="F235" s="146" t="s">
        <v>441</v>
      </c>
      <c r="G235" s="146" t="s">
        <v>2487</v>
      </c>
      <c r="H235" s="146" t="s">
        <v>2488</v>
      </c>
      <c r="I235" s="147">
        <v>41640</v>
      </c>
      <c r="J235" s="147">
        <v>43555</v>
      </c>
      <c r="K235" s="146" t="s">
        <v>2883</v>
      </c>
      <c r="L235" s="148">
        <v>13948004.65</v>
      </c>
      <c r="M235" s="148">
        <v>13948004.65</v>
      </c>
      <c r="N235" s="148">
        <v>11855803.949999999</v>
      </c>
    </row>
    <row r="236" spans="1:15" ht="87.75" customHeight="1" x14ac:dyDescent="0.3">
      <c r="A236" s="145">
        <v>233</v>
      </c>
      <c r="B236" s="146" t="s">
        <v>2489</v>
      </c>
      <c r="C236" s="146" t="s">
        <v>2490</v>
      </c>
      <c r="D236" s="146" t="s">
        <v>1629</v>
      </c>
      <c r="E236" s="146" t="s">
        <v>1043</v>
      </c>
      <c r="F236" s="146" t="s">
        <v>132</v>
      </c>
      <c r="G236" s="146" t="s">
        <v>830</v>
      </c>
      <c r="H236" s="146" t="s">
        <v>2380</v>
      </c>
      <c r="I236" s="147">
        <v>41640</v>
      </c>
      <c r="J236" s="147">
        <v>43830</v>
      </c>
      <c r="K236" s="146" t="s">
        <v>2643</v>
      </c>
      <c r="L236" s="148">
        <v>25368706.629999999</v>
      </c>
      <c r="M236" s="148">
        <v>25368706.629999999</v>
      </c>
      <c r="N236" s="148">
        <v>21563400.629999999</v>
      </c>
    </row>
    <row r="237" spans="1:15" ht="138.75" customHeight="1" x14ac:dyDescent="0.3">
      <c r="A237" s="137">
        <v>234</v>
      </c>
      <c r="B237" s="146" t="s">
        <v>2491</v>
      </c>
      <c r="C237" s="146" t="s">
        <v>2492</v>
      </c>
      <c r="D237" s="146" t="s">
        <v>1609</v>
      </c>
      <c r="E237" s="146" t="s">
        <v>1059</v>
      </c>
      <c r="F237" s="146" t="s">
        <v>76</v>
      </c>
      <c r="G237" s="146" t="s">
        <v>824</v>
      </c>
      <c r="H237" s="146" t="s">
        <v>1638</v>
      </c>
      <c r="I237" s="147">
        <v>41640</v>
      </c>
      <c r="J237" s="147">
        <v>43708</v>
      </c>
      <c r="K237" s="146" t="s">
        <v>2493</v>
      </c>
      <c r="L237" s="148">
        <v>29866906.379999999</v>
      </c>
      <c r="M237" s="148">
        <v>24680172.579999998</v>
      </c>
      <c r="N237" s="148">
        <v>19744138.059999999</v>
      </c>
    </row>
    <row r="238" spans="1:15" ht="163.5" customHeight="1" x14ac:dyDescent="0.3">
      <c r="A238" s="145">
        <v>235</v>
      </c>
      <c r="B238" s="146" t="s">
        <v>2494</v>
      </c>
      <c r="C238" s="146" t="s">
        <v>2495</v>
      </c>
      <c r="D238" s="146" t="s">
        <v>2496</v>
      </c>
      <c r="E238" s="146" t="s">
        <v>1080</v>
      </c>
      <c r="F238" s="146" t="s">
        <v>157</v>
      </c>
      <c r="G238" s="146" t="s">
        <v>2497</v>
      </c>
      <c r="H238" s="146" t="s">
        <v>2498</v>
      </c>
      <c r="I238" s="147">
        <v>41640</v>
      </c>
      <c r="J238" s="147">
        <v>43373</v>
      </c>
      <c r="K238" s="146" t="s">
        <v>2499</v>
      </c>
      <c r="L238" s="148">
        <v>12636607.470000001</v>
      </c>
      <c r="M238" s="148">
        <v>12636607.470000001</v>
      </c>
      <c r="N238" s="148">
        <v>10741116.34</v>
      </c>
    </row>
    <row r="239" spans="1:15" ht="142.80000000000001" x14ac:dyDescent="0.3">
      <c r="A239" s="137">
        <v>236</v>
      </c>
      <c r="B239" s="146" t="s">
        <v>2500</v>
      </c>
      <c r="C239" s="146" t="s">
        <v>2501</v>
      </c>
      <c r="D239" s="146" t="s">
        <v>2502</v>
      </c>
      <c r="E239" s="146" t="s">
        <v>1059</v>
      </c>
      <c r="F239" s="146" t="s">
        <v>76</v>
      </c>
      <c r="G239" s="146" t="s">
        <v>1623</v>
      </c>
      <c r="H239" s="146" t="s">
        <v>1640</v>
      </c>
      <c r="I239" s="147">
        <v>41640</v>
      </c>
      <c r="J239" s="147">
        <v>43373</v>
      </c>
      <c r="K239" s="146" t="s">
        <v>2503</v>
      </c>
      <c r="L239" s="148">
        <v>6916469.3600000003</v>
      </c>
      <c r="M239" s="148">
        <v>6910319.3600000003</v>
      </c>
      <c r="N239" s="148">
        <v>5528255.4800000004</v>
      </c>
    </row>
    <row r="240" spans="1:15" ht="163.5" customHeight="1" x14ac:dyDescent="0.3">
      <c r="A240" s="145">
        <v>237</v>
      </c>
      <c r="B240" s="146" t="s">
        <v>2504</v>
      </c>
      <c r="C240" s="146" t="s">
        <v>2505</v>
      </c>
      <c r="D240" s="146" t="s">
        <v>1289</v>
      </c>
      <c r="E240" s="146" t="s">
        <v>1089</v>
      </c>
      <c r="F240" s="146" t="s">
        <v>436</v>
      </c>
      <c r="G240" s="146" t="s">
        <v>995</v>
      </c>
      <c r="H240" s="146" t="s">
        <v>1322</v>
      </c>
      <c r="I240" s="147">
        <v>41640</v>
      </c>
      <c r="J240" s="147">
        <v>43555</v>
      </c>
      <c r="K240" s="146" t="s">
        <v>2506</v>
      </c>
      <c r="L240" s="148">
        <v>11783870.939999999</v>
      </c>
      <c r="M240" s="148">
        <v>11783870.939999999</v>
      </c>
      <c r="N240" s="148">
        <v>10016290.289999999</v>
      </c>
    </row>
    <row r="241" spans="1:14" ht="336" customHeight="1" x14ac:dyDescent="0.3">
      <c r="A241" s="137">
        <v>238</v>
      </c>
      <c r="B241" s="146" t="s">
        <v>2507</v>
      </c>
      <c r="C241" s="146" t="s">
        <v>2508</v>
      </c>
      <c r="D241" s="146" t="s">
        <v>2509</v>
      </c>
      <c r="E241" s="146" t="s">
        <v>1043</v>
      </c>
      <c r="F241" s="146" t="s">
        <v>132</v>
      </c>
      <c r="G241" s="146" t="s">
        <v>2510</v>
      </c>
      <c r="H241" s="146" t="s">
        <v>2511</v>
      </c>
      <c r="I241" s="147">
        <v>41640</v>
      </c>
      <c r="J241" s="147">
        <v>43555</v>
      </c>
      <c r="K241" s="146" t="s">
        <v>2512</v>
      </c>
      <c r="L241" s="148">
        <v>5316259.87</v>
      </c>
      <c r="M241" s="148">
        <v>5316259.87</v>
      </c>
      <c r="N241" s="148">
        <v>4503005.01</v>
      </c>
    </row>
    <row r="242" spans="1:14" ht="124.5" customHeight="1" x14ac:dyDescent="0.3">
      <c r="A242" s="145">
        <v>239</v>
      </c>
      <c r="B242" s="146" t="s">
        <v>2513</v>
      </c>
      <c r="C242" s="146" t="s">
        <v>2514</v>
      </c>
      <c r="D242" s="146" t="s">
        <v>1047</v>
      </c>
      <c r="E242" s="146" t="s">
        <v>1045</v>
      </c>
      <c r="F242" s="146" t="s">
        <v>45</v>
      </c>
      <c r="G242" s="146" t="s">
        <v>46</v>
      </c>
      <c r="H242" s="146" t="s">
        <v>47</v>
      </c>
      <c r="I242" s="147">
        <v>41640</v>
      </c>
      <c r="J242" s="147">
        <v>44043</v>
      </c>
      <c r="K242" s="146" t="s">
        <v>2515</v>
      </c>
      <c r="L242" s="148">
        <v>12813602.109999999</v>
      </c>
      <c r="M242" s="148">
        <v>12803602.109999999</v>
      </c>
      <c r="N242" s="148">
        <v>10883061.789999999</v>
      </c>
    </row>
    <row r="243" spans="1:14" ht="122.4" x14ac:dyDescent="0.3">
      <c r="A243" s="137">
        <v>240</v>
      </c>
      <c r="B243" s="146" t="s">
        <v>2516</v>
      </c>
      <c r="C243" s="146" t="s">
        <v>2517</v>
      </c>
      <c r="D243" s="146" t="s">
        <v>2246</v>
      </c>
      <c r="E243" s="146" t="s">
        <v>1062</v>
      </c>
      <c r="F243" s="146" t="s">
        <v>245</v>
      </c>
      <c r="G243" s="146" t="s">
        <v>2247</v>
      </c>
      <c r="H243" s="146" t="s">
        <v>2248</v>
      </c>
      <c r="I243" s="147">
        <v>41640</v>
      </c>
      <c r="J243" s="147">
        <v>43496</v>
      </c>
      <c r="K243" s="146" t="s">
        <v>2518</v>
      </c>
      <c r="L243" s="148">
        <v>28872801.120000001</v>
      </c>
      <c r="M243" s="148">
        <v>28872801.120000001</v>
      </c>
      <c r="N243" s="148">
        <v>24541880.949999999</v>
      </c>
    </row>
    <row r="244" spans="1:14" ht="81.599999999999994" x14ac:dyDescent="0.3">
      <c r="A244" s="145">
        <v>241</v>
      </c>
      <c r="B244" s="146" t="s">
        <v>2519</v>
      </c>
      <c r="C244" s="146" t="s">
        <v>2520</v>
      </c>
      <c r="D244" s="146" t="s">
        <v>2521</v>
      </c>
      <c r="E244" s="146" t="s">
        <v>1056</v>
      </c>
      <c r="F244" s="146" t="s">
        <v>265</v>
      </c>
      <c r="G244" s="146" t="s">
        <v>849</v>
      </c>
      <c r="H244" s="146" t="s">
        <v>2522</v>
      </c>
      <c r="I244" s="147">
        <v>41640</v>
      </c>
      <c r="J244" s="147">
        <v>43280</v>
      </c>
      <c r="K244" s="146" t="s">
        <v>2523</v>
      </c>
      <c r="L244" s="148">
        <v>8776600</v>
      </c>
      <c r="M244" s="148">
        <v>8776600</v>
      </c>
      <c r="N244" s="148">
        <v>7460110</v>
      </c>
    </row>
    <row r="245" spans="1:14" ht="81.599999999999994" x14ac:dyDescent="0.3">
      <c r="A245" s="137">
        <v>242</v>
      </c>
      <c r="B245" s="146" t="s">
        <v>2524</v>
      </c>
      <c r="C245" s="146" t="s">
        <v>2525</v>
      </c>
      <c r="D245" s="146" t="s">
        <v>1294</v>
      </c>
      <c r="E245" s="146" t="s">
        <v>1070</v>
      </c>
      <c r="F245" s="146" t="s">
        <v>174</v>
      </c>
      <c r="G245" s="146" t="s">
        <v>956</v>
      </c>
      <c r="H245" s="146" t="s">
        <v>1324</v>
      </c>
      <c r="I245" s="147">
        <v>42736</v>
      </c>
      <c r="J245" s="147">
        <v>43404</v>
      </c>
      <c r="K245" s="146" t="s">
        <v>2884</v>
      </c>
      <c r="L245" s="148">
        <v>10715338.710000001</v>
      </c>
      <c r="M245" s="148">
        <v>10715338.710000001</v>
      </c>
      <c r="N245" s="148">
        <v>9108037.9000000004</v>
      </c>
    </row>
    <row r="246" spans="1:14" ht="112.2" x14ac:dyDescent="0.3">
      <c r="A246" s="145">
        <v>243</v>
      </c>
      <c r="B246" s="146" t="s">
        <v>2526</v>
      </c>
      <c r="C246" s="146" t="s">
        <v>2527</v>
      </c>
      <c r="D246" s="146" t="s">
        <v>2309</v>
      </c>
      <c r="E246" s="146" t="s">
        <v>2310</v>
      </c>
      <c r="F246" s="146" t="s">
        <v>482</v>
      </c>
      <c r="G246" s="146" t="s">
        <v>2311</v>
      </c>
      <c r="H246" s="146" t="s">
        <v>2312</v>
      </c>
      <c r="I246" s="147">
        <v>41640</v>
      </c>
      <c r="J246" s="147">
        <v>44286</v>
      </c>
      <c r="K246" s="146" t="s">
        <v>2528</v>
      </c>
      <c r="L246" s="148">
        <v>27133831.850000001</v>
      </c>
      <c r="M246" s="148">
        <v>27133831.850000001</v>
      </c>
      <c r="N246" s="148">
        <v>23063757.07</v>
      </c>
    </row>
    <row r="247" spans="1:14" ht="122.4" x14ac:dyDescent="0.3">
      <c r="A247" s="137">
        <v>244</v>
      </c>
      <c r="B247" s="146" t="s">
        <v>2529</v>
      </c>
      <c r="C247" s="146" t="s">
        <v>2530</v>
      </c>
      <c r="D247" s="146" t="s">
        <v>2531</v>
      </c>
      <c r="E247" s="146" t="s">
        <v>1080</v>
      </c>
      <c r="F247" s="146" t="s">
        <v>157</v>
      </c>
      <c r="G247" s="146" t="s">
        <v>2532</v>
      </c>
      <c r="H247" s="146" t="s">
        <v>2533</v>
      </c>
      <c r="I247" s="147">
        <v>41640</v>
      </c>
      <c r="J247" s="147">
        <v>43555</v>
      </c>
      <c r="K247" s="146" t="s">
        <v>2534</v>
      </c>
      <c r="L247" s="148">
        <v>16836033.870000001</v>
      </c>
      <c r="M247" s="148">
        <v>16715024.529999999</v>
      </c>
      <c r="N247" s="148">
        <v>14207770.85</v>
      </c>
    </row>
    <row r="248" spans="1:14" ht="158.25" customHeight="1" x14ac:dyDescent="0.3">
      <c r="A248" s="145">
        <v>245</v>
      </c>
      <c r="B248" s="146" t="s">
        <v>2535</v>
      </c>
      <c r="C248" s="146" t="s">
        <v>2536</v>
      </c>
      <c r="D248" s="146" t="s">
        <v>2384</v>
      </c>
      <c r="E248" s="146" t="s">
        <v>1070</v>
      </c>
      <c r="F248" s="146" t="s">
        <v>174</v>
      </c>
      <c r="G248" s="146" t="s">
        <v>2385</v>
      </c>
      <c r="H248" s="146" t="s">
        <v>2386</v>
      </c>
      <c r="I248" s="147">
        <v>41640</v>
      </c>
      <c r="J248" s="147">
        <v>44377</v>
      </c>
      <c r="K248" s="146" t="s">
        <v>2537</v>
      </c>
      <c r="L248" s="148">
        <v>27809434.539999999</v>
      </c>
      <c r="M248" s="148">
        <v>27809434.539999999</v>
      </c>
      <c r="N248" s="148">
        <v>23638019.350000001</v>
      </c>
    </row>
    <row r="249" spans="1:14" ht="112.2" x14ac:dyDescent="0.3">
      <c r="A249" s="137">
        <v>246</v>
      </c>
      <c r="B249" s="146" t="s">
        <v>2538</v>
      </c>
      <c r="C249" s="146" t="s">
        <v>2539</v>
      </c>
      <c r="D249" s="146" t="s">
        <v>2540</v>
      </c>
      <c r="E249" s="146" t="s">
        <v>1073</v>
      </c>
      <c r="F249" s="146" t="s">
        <v>1033</v>
      </c>
      <c r="G249" s="146" t="s">
        <v>2541</v>
      </c>
      <c r="H249" s="146" t="s">
        <v>2542</v>
      </c>
      <c r="I249" s="147">
        <v>42753</v>
      </c>
      <c r="J249" s="147">
        <v>43921</v>
      </c>
      <c r="K249" s="146" t="s">
        <v>2543</v>
      </c>
      <c r="L249" s="148">
        <v>29970335.539999999</v>
      </c>
      <c r="M249" s="148">
        <v>29660335.539999999</v>
      </c>
      <c r="N249" s="148">
        <v>25211285.199999999</v>
      </c>
    </row>
    <row r="250" spans="1:14" ht="194.25" customHeight="1" x14ac:dyDescent="0.3">
      <c r="A250" s="145">
        <v>247</v>
      </c>
      <c r="B250" s="146" t="s">
        <v>2544</v>
      </c>
      <c r="C250" s="146" t="s">
        <v>2545</v>
      </c>
      <c r="D250" s="146" t="s">
        <v>1314</v>
      </c>
      <c r="E250" s="146" t="s">
        <v>1059</v>
      </c>
      <c r="F250" s="146" t="s">
        <v>76</v>
      </c>
      <c r="G250" s="146" t="s">
        <v>428</v>
      </c>
      <c r="H250" s="146" t="s">
        <v>1330</v>
      </c>
      <c r="I250" s="147">
        <v>41640</v>
      </c>
      <c r="J250" s="147">
        <v>43646</v>
      </c>
      <c r="K250" s="146" t="s">
        <v>2546</v>
      </c>
      <c r="L250" s="148">
        <v>12778876.800000001</v>
      </c>
      <c r="M250" s="148">
        <v>12778876.800000001</v>
      </c>
      <c r="N250" s="148">
        <v>10223101.439999999</v>
      </c>
    </row>
    <row r="251" spans="1:14" ht="224.4" x14ac:dyDescent="0.3">
      <c r="A251" s="137">
        <v>248</v>
      </c>
      <c r="B251" s="146" t="s">
        <v>2547</v>
      </c>
      <c r="C251" s="146" t="s">
        <v>2548</v>
      </c>
      <c r="D251" s="146" t="s">
        <v>2549</v>
      </c>
      <c r="E251" s="146" t="s">
        <v>1059</v>
      </c>
      <c r="F251" s="146" t="s">
        <v>76</v>
      </c>
      <c r="G251" s="146" t="s">
        <v>2550</v>
      </c>
      <c r="H251" s="146" t="s">
        <v>2551</v>
      </c>
      <c r="I251" s="147">
        <v>41640</v>
      </c>
      <c r="J251" s="147">
        <v>43465</v>
      </c>
      <c r="K251" s="146" t="s">
        <v>2552</v>
      </c>
      <c r="L251" s="148">
        <v>11243100</v>
      </c>
      <c r="M251" s="148">
        <v>11243100</v>
      </c>
      <c r="N251" s="148">
        <v>8994480</v>
      </c>
    </row>
    <row r="252" spans="1:14" ht="255" x14ac:dyDescent="0.3">
      <c r="A252" s="145">
        <v>249</v>
      </c>
      <c r="B252" s="146" t="s">
        <v>2553</v>
      </c>
      <c r="C252" s="146" t="s">
        <v>2554</v>
      </c>
      <c r="D252" s="146" t="s">
        <v>1619</v>
      </c>
      <c r="E252" s="146" t="s">
        <v>1059</v>
      </c>
      <c r="F252" s="146" t="s">
        <v>76</v>
      </c>
      <c r="G252" s="146" t="s">
        <v>836</v>
      </c>
      <c r="H252" s="146" t="s">
        <v>2366</v>
      </c>
      <c r="I252" s="147">
        <v>41640</v>
      </c>
      <c r="J252" s="147">
        <v>43434</v>
      </c>
      <c r="K252" s="146" t="s">
        <v>2555</v>
      </c>
      <c r="L252" s="148">
        <v>7911762.6399999997</v>
      </c>
      <c r="M252" s="148">
        <v>7910532.6399999997</v>
      </c>
      <c r="N252" s="148">
        <v>6328426.1100000003</v>
      </c>
    </row>
    <row r="253" spans="1:14" ht="112.2" x14ac:dyDescent="0.3">
      <c r="A253" s="137">
        <v>250</v>
      </c>
      <c r="B253" s="146" t="s">
        <v>2556</v>
      </c>
      <c r="C253" s="146" t="s">
        <v>2557</v>
      </c>
      <c r="D253" s="146" t="s">
        <v>1391</v>
      </c>
      <c r="E253" s="146" t="s">
        <v>1059</v>
      </c>
      <c r="F253" s="146" t="s">
        <v>76</v>
      </c>
      <c r="G253" s="146" t="s">
        <v>105</v>
      </c>
      <c r="H253" s="146" t="s">
        <v>106</v>
      </c>
      <c r="I253" s="147">
        <v>41640</v>
      </c>
      <c r="J253" s="147">
        <v>43524</v>
      </c>
      <c r="K253" s="146" t="s">
        <v>2558</v>
      </c>
      <c r="L253" s="148">
        <v>19712066.82</v>
      </c>
      <c r="M253" s="148">
        <v>19496950.359999999</v>
      </c>
      <c r="N253" s="148">
        <v>15597560.279999999</v>
      </c>
    </row>
    <row r="254" spans="1:14" ht="40.799999999999997" x14ac:dyDescent="0.3">
      <c r="A254" s="145">
        <v>251</v>
      </c>
      <c r="B254" s="146" t="s">
        <v>2559</v>
      </c>
      <c r="C254" s="146" t="s">
        <v>2560</v>
      </c>
      <c r="D254" s="146" t="s">
        <v>1637</v>
      </c>
      <c r="E254" s="146" t="s">
        <v>1059</v>
      </c>
      <c r="F254" s="146" t="s">
        <v>76</v>
      </c>
      <c r="G254" s="146" t="s">
        <v>991</v>
      </c>
      <c r="H254" s="146" t="s">
        <v>2561</v>
      </c>
      <c r="I254" s="147">
        <v>41640</v>
      </c>
      <c r="J254" s="147">
        <v>43343</v>
      </c>
      <c r="K254" s="146" t="s">
        <v>2562</v>
      </c>
      <c r="L254" s="148">
        <v>5420669.4500000002</v>
      </c>
      <c r="M254" s="148">
        <v>5420669.4500000002</v>
      </c>
      <c r="N254" s="148">
        <v>4336535.5599999996</v>
      </c>
    </row>
    <row r="255" spans="1:14" ht="112.2" x14ac:dyDescent="0.3">
      <c r="A255" s="137">
        <v>252</v>
      </c>
      <c r="B255" s="146" t="s">
        <v>2563</v>
      </c>
      <c r="C255" s="146" t="s">
        <v>2564</v>
      </c>
      <c r="D255" s="146" t="s">
        <v>2565</v>
      </c>
      <c r="E255" s="146" t="s">
        <v>1080</v>
      </c>
      <c r="F255" s="146" t="s">
        <v>157</v>
      </c>
      <c r="G255" s="146" t="s">
        <v>2566</v>
      </c>
      <c r="H255" s="146" t="s">
        <v>2567</v>
      </c>
      <c r="I255" s="147">
        <v>41640</v>
      </c>
      <c r="J255" s="147">
        <v>43465</v>
      </c>
      <c r="K255" s="146" t="s">
        <v>2568</v>
      </c>
      <c r="L255" s="148">
        <v>10103842.189999999</v>
      </c>
      <c r="M255" s="148">
        <v>8978835.3499999996</v>
      </c>
      <c r="N255" s="148">
        <v>7632010.04</v>
      </c>
    </row>
    <row r="256" spans="1:14" ht="139.5" customHeight="1" x14ac:dyDescent="0.3">
      <c r="A256" s="145">
        <v>253</v>
      </c>
      <c r="B256" s="146" t="s">
        <v>2569</v>
      </c>
      <c r="C256" s="146" t="s">
        <v>2570</v>
      </c>
      <c r="D256" s="146" t="s">
        <v>2401</v>
      </c>
      <c r="E256" s="146" t="s">
        <v>1080</v>
      </c>
      <c r="F256" s="146" t="s">
        <v>157</v>
      </c>
      <c r="G256" s="146" t="s">
        <v>921</v>
      </c>
      <c r="H256" s="146" t="s">
        <v>2402</v>
      </c>
      <c r="I256" s="147">
        <v>42795</v>
      </c>
      <c r="J256" s="147">
        <v>43646</v>
      </c>
      <c r="K256" s="146" t="s">
        <v>2571</v>
      </c>
      <c r="L256" s="148">
        <v>19795800</v>
      </c>
      <c r="M256" s="148">
        <v>19795800</v>
      </c>
      <c r="N256" s="148">
        <v>16826430</v>
      </c>
    </row>
    <row r="257" spans="1:14" ht="177.75" customHeight="1" x14ac:dyDescent="0.3">
      <c r="A257" s="137">
        <v>254</v>
      </c>
      <c r="B257" s="146" t="s">
        <v>2572</v>
      </c>
      <c r="C257" s="146" t="s">
        <v>2573</v>
      </c>
      <c r="D257" s="146" t="s">
        <v>2574</v>
      </c>
      <c r="E257" s="146" t="s">
        <v>1073</v>
      </c>
      <c r="F257" s="146" t="s">
        <v>819</v>
      </c>
      <c r="G257" s="146" t="s">
        <v>820</v>
      </c>
      <c r="H257" s="146" t="s">
        <v>2411</v>
      </c>
      <c r="I257" s="147">
        <v>41640</v>
      </c>
      <c r="J257" s="147">
        <v>44196</v>
      </c>
      <c r="K257" s="146" t="s">
        <v>2575</v>
      </c>
      <c r="L257" s="148">
        <v>29673144.510000002</v>
      </c>
      <c r="M257" s="148">
        <v>29601804.510000002</v>
      </c>
      <c r="N257" s="148">
        <v>25161533.829999998</v>
      </c>
    </row>
    <row r="258" spans="1:14" ht="61.2" x14ac:dyDescent="0.3">
      <c r="A258" s="145">
        <v>255</v>
      </c>
      <c r="B258" s="146" t="s">
        <v>1635</v>
      </c>
      <c r="C258" s="146" t="s">
        <v>1636</v>
      </c>
      <c r="D258" s="146" t="s">
        <v>1637</v>
      </c>
      <c r="E258" s="146" t="s">
        <v>1059</v>
      </c>
      <c r="F258" s="146" t="s">
        <v>76</v>
      </c>
      <c r="G258" s="146" t="s">
        <v>991</v>
      </c>
      <c r="H258" s="146" t="s">
        <v>2561</v>
      </c>
      <c r="I258" s="147">
        <v>41640</v>
      </c>
      <c r="J258" s="147">
        <v>43038</v>
      </c>
      <c r="K258" s="146" t="s">
        <v>1647</v>
      </c>
      <c r="L258" s="148">
        <v>13240155.439999999</v>
      </c>
      <c r="M258" s="148">
        <v>13234497.439999999</v>
      </c>
      <c r="N258" s="148">
        <v>10587597.949999999</v>
      </c>
    </row>
    <row r="259" spans="1:14" ht="61.2" x14ac:dyDescent="0.3">
      <c r="A259" s="137">
        <v>256</v>
      </c>
      <c r="B259" s="146" t="s">
        <v>2576</v>
      </c>
      <c r="C259" s="146" t="s">
        <v>2577</v>
      </c>
      <c r="D259" s="146" t="s">
        <v>1098</v>
      </c>
      <c r="E259" s="146" t="s">
        <v>1099</v>
      </c>
      <c r="F259" s="146" t="s">
        <v>142</v>
      </c>
      <c r="G259" s="146" t="s">
        <v>143</v>
      </c>
      <c r="H259" s="146" t="s">
        <v>144</v>
      </c>
      <c r="I259" s="147">
        <v>41640</v>
      </c>
      <c r="J259" s="147">
        <v>43434</v>
      </c>
      <c r="K259" s="146" t="s">
        <v>2578</v>
      </c>
      <c r="L259" s="148">
        <v>22835000</v>
      </c>
      <c r="M259" s="148">
        <v>20035000</v>
      </c>
      <c r="N259" s="148">
        <v>17029750</v>
      </c>
    </row>
    <row r="260" spans="1:14" ht="142.80000000000001" x14ac:dyDescent="0.3">
      <c r="A260" s="145">
        <v>257</v>
      </c>
      <c r="B260" s="146" t="s">
        <v>2579</v>
      </c>
      <c r="C260" s="146" t="s">
        <v>2580</v>
      </c>
      <c r="D260" s="146" t="s">
        <v>2581</v>
      </c>
      <c r="E260" s="146" t="s">
        <v>1056</v>
      </c>
      <c r="F260" s="146" t="s">
        <v>265</v>
      </c>
      <c r="G260" s="146" t="s">
        <v>2582</v>
      </c>
      <c r="H260" s="146" t="s">
        <v>2583</v>
      </c>
      <c r="I260" s="147">
        <v>42957</v>
      </c>
      <c r="J260" s="147">
        <v>43179</v>
      </c>
      <c r="K260" s="146" t="s">
        <v>2584</v>
      </c>
      <c r="L260" s="148">
        <v>11953157.26</v>
      </c>
      <c r="M260" s="148">
        <v>11950672.66</v>
      </c>
      <c r="N260" s="148">
        <v>10158071.76</v>
      </c>
    </row>
    <row r="261" spans="1:14" ht="229.5" customHeight="1" x14ac:dyDescent="0.3">
      <c r="A261" s="137">
        <v>258</v>
      </c>
      <c r="B261" s="146" t="s">
        <v>2585</v>
      </c>
      <c r="C261" s="146" t="s">
        <v>2586</v>
      </c>
      <c r="D261" s="146" t="s">
        <v>2502</v>
      </c>
      <c r="E261" s="146" t="s">
        <v>1059</v>
      </c>
      <c r="F261" s="146" t="s">
        <v>76</v>
      </c>
      <c r="G261" s="146" t="s">
        <v>1623</v>
      </c>
      <c r="H261" s="146" t="s">
        <v>1640</v>
      </c>
      <c r="I261" s="147">
        <v>41640</v>
      </c>
      <c r="J261" s="147">
        <v>43555</v>
      </c>
      <c r="K261" s="146" t="s">
        <v>2587</v>
      </c>
      <c r="L261" s="148">
        <v>46709481.850000001</v>
      </c>
      <c r="M261" s="148">
        <v>46708251.850000001</v>
      </c>
      <c r="N261" s="148">
        <v>37366601.479999997</v>
      </c>
    </row>
    <row r="262" spans="1:14" ht="81.599999999999994" x14ac:dyDescent="0.3">
      <c r="A262" s="145">
        <v>259</v>
      </c>
      <c r="B262" s="146" t="s">
        <v>2588</v>
      </c>
      <c r="C262" s="146" t="s">
        <v>2589</v>
      </c>
      <c r="D262" s="146" t="s">
        <v>2590</v>
      </c>
      <c r="E262" s="146" t="s">
        <v>1051</v>
      </c>
      <c r="F262" s="146" t="s">
        <v>348</v>
      </c>
      <c r="G262" s="146" t="s">
        <v>2591</v>
      </c>
      <c r="H262" s="146" t="s">
        <v>2592</v>
      </c>
      <c r="I262" s="147">
        <v>41640</v>
      </c>
      <c r="J262" s="147">
        <v>43465</v>
      </c>
      <c r="K262" s="146" t="s">
        <v>2593</v>
      </c>
      <c r="L262" s="148">
        <v>33220947.129999999</v>
      </c>
      <c r="M262" s="148">
        <v>31415206.399999999</v>
      </c>
      <c r="N262" s="148">
        <v>26702925.440000001</v>
      </c>
    </row>
    <row r="263" spans="1:14" ht="183.6" x14ac:dyDescent="0.3">
      <c r="A263" s="137">
        <v>260</v>
      </c>
      <c r="B263" s="146" t="s">
        <v>2594</v>
      </c>
      <c r="C263" s="146" t="s">
        <v>2595</v>
      </c>
      <c r="D263" s="146" t="s">
        <v>2596</v>
      </c>
      <c r="E263" s="146" t="s">
        <v>1083</v>
      </c>
      <c r="F263" s="146" t="s">
        <v>285</v>
      </c>
      <c r="G263" s="146" t="s">
        <v>2597</v>
      </c>
      <c r="H263" s="146" t="s">
        <v>2598</v>
      </c>
      <c r="I263" s="147">
        <v>41640</v>
      </c>
      <c r="J263" s="147">
        <v>43677</v>
      </c>
      <c r="K263" s="146" t="s">
        <v>2599</v>
      </c>
      <c r="L263" s="148">
        <v>23804784.989999998</v>
      </c>
      <c r="M263" s="148">
        <v>23736373</v>
      </c>
      <c r="N263" s="148">
        <v>20175917.050000001</v>
      </c>
    </row>
    <row r="264" spans="1:14" ht="122.4" x14ac:dyDescent="0.3">
      <c r="A264" s="145">
        <v>261</v>
      </c>
      <c r="B264" s="146" t="s">
        <v>2600</v>
      </c>
      <c r="C264" s="146" t="s">
        <v>2601</v>
      </c>
      <c r="D264" s="146" t="s">
        <v>2581</v>
      </c>
      <c r="E264" s="146" t="s">
        <v>1056</v>
      </c>
      <c r="F264" s="146" t="s">
        <v>265</v>
      </c>
      <c r="G264" s="146" t="s">
        <v>2582</v>
      </c>
      <c r="H264" s="146" t="s">
        <v>2583</v>
      </c>
      <c r="I264" s="147">
        <v>41640</v>
      </c>
      <c r="J264" s="147">
        <v>43646</v>
      </c>
      <c r="K264" s="146" t="s">
        <v>2602</v>
      </c>
      <c r="L264" s="148">
        <v>22013695</v>
      </c>
      <c r="M264" s="148">
        <v>22000000</v>
      </c>
      <c r="N264" s="148">
        <v>18700000</v>
      </c>
    </row>
    <row r="265" spans="1:14" ht="122.4" x14ac:dyDescent="0.3">
      <c r="A265" s="137">
        <v>262</v>
      </c>
      <c r="B265" s="146" t="s">
        <v>2603</v>
      </c>
      <c r="C265" s="146" t="s">
        <v>2604</v>
      </c>
      <c r="D265" s="146" t="s">
        <v>1190</v>
      </c>
      <c r="E265" s="146" t="s">
        <v>1073</v>
      </c>
      <c r="F265" s="146" t="s">
        <v>874</v>
      </c>
      <c r="G265" s="146" t="s">
        <v>875</v>
      </c>
      <c r="H265" s="146" t="s">
        <v>1191</v>
      </c>
      <c r="I265" s="147">
        <v>41640</v>
      </c>
      <c r="J265" s="147">
        <v>43373</v>
      </c>
      <c r="K265" s="146" t="s">
        <v>2605</v>
      </c>
      <c r="L265" s="148">
        <v>54232780</v>
      </c>
      <c r="M265" s="148">
        <v>42943650</v>
      </c>
      <c r="N265" s="148">
        <v>36502102.5</v>
      </c>
    </row>
    <row r="266" spans="1:14" ht="61.2" x14ac:dyDescent="0.3">
      <c r="A266" s="145">
        <v>263</v>
      </c>
      <c r="B266" s="138" t="s">
        <v>2644</v>
      </c>
      <c r="C266" s="138" t="s">
        <v>251</v>
      </c>
      <c r="D266" s="138" t="s">
        <v>60</v>
      </c>
      <c r="E266" s="138" t="s">
        <v>61</v>
      </c>
      <c r="F266" s="138" t="s">
        <v>62</v>
      </c>
      <c r="G266" s="138" t="s">
        <v>63</v>
      </c>
      <c r="H266" s="138" t="s">
        <v>252</v>
      </c>
      <c r="I266" s="139">
        <v>39083</v>
      </c>
      <c r="J266" s="139">
        <v>40816</v>
      </c>
      <c r="K266" s="139" t="s">
        <v>253</v>
      </c>
      <c r="L266" s="140">
        <v>580232</v>
      </c>
      <c r="M266" s="140">
        <v>580232</v>
      </c>
      <c r="N266" s="140">
        <v>493197.2</v>
      </c>
    </row>
    <row r="267" spans="1:14" ht="61.2" x14ac:dyDescent="0.3">
      <c r="A267" s="137">
        <v>264</v>
      </c>
      <c r="B267" s="138" t="s">
        <v>2645</v>
      </c>
      <c r="C267" s="138" t="s">
        <v>254</v>
      </c>
      <c r="D267" s="138" t="s">
        <v>255</v>
      </c>
      <c r="E267" s="138" t="s">
        <v>141</v>
      </c>
      <c r="F267" s="138" t="s">
        <v>256</v>
      </c>
      <c r="G267" s="138" t="s">
        <v>257</v>
      </c>
      <c r="H267" s="138" t="s">
        <v>258</v>
      </c>
      <c r="I267" s="139">
        <v>39083</v>
      </c>
      <c r="J267" s="139">
        <v>41213</v>
      </c>
      <c r="K267" s="139" t="s">
        <v>259</v>
      </c>
      <c r="L267" s="140">
        <v>15730760</v>
      </c>
      <c r="M267" s="140">
        <v>11202540</v>
      </c>
      <c r="N267" s="140">
        <v>9522159</v>
      </c>
    </row>
    <row r="268" spans="1:14" ht="61.2" x14ac:dyDescent="0.3">
      <c r="A268" s="145">
        <v>265</v>
      </c>
      <c r="B268" s="138" t="s">
        <v>2646</v>
      </c>
      <c r="C268" s="138" t="s">
        <v>260</v>
      </c>
      <c r="D268" s="138" t="s">
        <v>261</v>
      </c>
      <c r="E268" s="138" t="s">
        <v>71</v>
      </c>
      <c r="F268" s="138" t="s">
        <v>72</v>
      </c>
      <c r="G268" s="138" t="s">
        <v>73</v>
      </c>
      <c r="H268" s="138" t="s">
        <v>262</v>
      </c>
      <c r="I268" s="139">
        <v>39083</v>
      </c>
      <c r="J268" s="139">
        <v>41455</v>
      </c>
      <c r="K268" s="139" t="s">
        <v>253</v>
      </c>
      <c r="L268" s="140">
        <v>906428.75</v>
      </c>
      <c r="M268" s="140">
        <v>902768.75</v>
      </c>
      <c r="N268" s="140">
        <v>767353.43</v>
      </c>
    </row>
    <row r="269" spans="1:14" ht="91.8" x14ac:dyDescent="0.3">
      <c r="A269" s="137">
        <v>266</v>
      </c>
      <c r="B269" s="138" t="s">
        <v>2647</v>
      </c>
      <c r="C269" s="138" t="s">
        <v>263</v>
      </c>
      <c r="D269" s="138" t="s">
        <v>264</v>
      </c>
      <c r="E269" s="138" t="s">
        <v>56</v>
      </c>
      <c r="F269" s="138" t="s">
        <v>265</v>
      </c>
      <c r="G269" s="138" t="s">
        <v>266</v>
      </c>
      <c r="H269" s="138" t="s">
        <v>267</v>
      </c>
      <c r="I269" s="139">
        <v>39083</v>
      </c>
      <c r="J269" s="139">
        <v>41213</v>
      </c>
      <c r="K269" s="139" t="s">
        <v>259</v>
      </c>
      <c r="L269" s="140">
        <v>13310377.52</v>
      </c>
      <c r="M269" s="140">
        <v>11228000</v>
      </c>
      <c r="N269" s="140">
        <v>9543800</v>
      </c>
    </row>
    <row r="270" spans="1:14" ht="71.400000000000006" x14ac:dyDescent="0.3">
      <c r="A270" s="145">
        <v>267</v>
      </c>
      <c r="B270" s="138" t="s">
        <v>2648</v>
      </c>
      <c r="C270" s="138" t="s">
        <v>268</v>
      </c>
      <c r="D270" s="138" t="s">
        <v>269</v>
      </c>
      <c r="E270" s="138" t="s">
        <v>85</v>
      </c>
      <c r="F270" s="138" t="s">
        <v>270</v>
      </c>
      <c r="G270" s="138" t="s">
        <v>271</v>
      </c>
      <c r="H270" s="138" t="s">
        <v>272</v>
      </c>
      <c r="I270" s="139">
        <v>39083</v>
      </c>
      <c r="J270" s="139">
        <v>41152</v>
      </c>
      <c r="K270" s="139" t="s">
        <v>253</v>
      </c>
      <c r="L270" s="140">
        <v>1517474.06</v>
      </c>
      <c r="M270" s="140">
        <v>1517474.06</v>
      </c>
      <c r="N270" s="140">
        <v>1289852.95</v>
      </c>
    </row>
    <row r="271" spans="1:14" ht="61.2" x14ac:dyDescent="0.3">
      <c r="A271" s="137">
        <v>268</v>
      </c>
      <c r="B271" s="138" t="s">
        <v>2649</v>
      </c>
      <c r="C271" s="138" t="s">
        <v>273</v>
      </c>
      <c r="D271" s="138" t="s">
        <v>274</v>
      </c>
      <c r="E271" s="138" t="s">
        <v>61</v>
      </c>
      <c r="F271" s="138" t="s">
        <v>76</v>
      </c>
      <c r="G271" s="138" t="s">
        <v>275</v>
      </c>
      <c r="H271" s="138" t="s">
        <v>276</v>
      </c>
      <c r="I271" s="139">
        <v>39083</v>
      </c>
      <c r="J271" s="139">
        <v>42004</v>
      </c>
      <c r="K271" s="139" t="s">
        <v>277</v>
      </c>
      <c r="L271" s="140">
        <v>25365481.899999999</v>
      </c>
      <c r="M271" s="140">
        <v>25097987.07</v>
      </c>
      <c r="N271" s="140">
        <v>21333289.010000002</v>
      </c>
    </row>
    <row r="272" spans="1:14" ht="61.2" x14ac:dyDescent="0.3">
      <c r="A272" s="145">
        <v>269</v>
      </c>
      <c r="B272" s="138" t="s">
        <v>2650</v>
      </c>
      <c r="C272" s="138" t="s">
        <v>278</v>
      </c>
      <c r="D272" s="138" t="s">
        <v>279</v>
      </c>
      <c r="E272" s="138" t="s">
        <v>85</v>
      </c>
      <c r="F272" s="138" t="s">
        <v>174</v>
      </c>
      <c r="G272" s="138" t="s">
        <v>280</v>
      </c>
      <c r="H272" s="138" t="s">
        <v>281</v>
      </c>
      <c r="I272" s="139">
        <v>39083</v>
      </c>
      <c r="J272" s="139">
        <v>41060</v>
      </c>
      <c r="K272" s="139" t="s">
        <v>282</v>
      </c>
      <c r="L272" s="140">
        <v>11243000</v>
      </c>
      <c r="M272" s="140">
        <v>11243000</v>
      </c>
      <c r="N272" s="140">
        <v>9556550</v>
      </c>
    </row>
    <row r="273" spans="1:14" ht="81.599999999999994" x14ac:dyDescent="0.3">
      <c r="A273" s="137">
        <v>270</v>
      </c>
      <c r="B273" s="138" t="s">
        <v>2651</v>
      </c>
      <c r="C273" s="138" t="s">
        <v>283</v>
      </c>
      <c r="D273" s="138" t="s">
        <v>284</v>
      </c>
      <c r="E273" s="138" t="s">
        <v>151</v>
      </c>
      <c r="F273" s="138" t="s">
        <v>285</v>
      </c>
      <c r="G273" s="138" t="s">
        <v>286</v>
      </c>
      <c r="H273" s="138" t="s">
        <v>287</v>
      </c>
      <c r="I273" s="139">
        <v>40326</v>
      </c>
      <c r="J273" s="139">
        <v>41578</v>
      </c>
      <c r="K273" s="139" t="s">
        <v>288</v>
      </c>
      <c r="L273" s="140">
        <v>11610386</v>
      </c>
      <c r="M273" s="140">
        <v>11243000</v>
      </c>
      <c r="N273" s="140">
        <v>9556550</v>
      </c>
    </row>
    <row r="274" spans="1:14" ht="30.6" x14ac:dyDescent="0.3">
      <c r="A274" s="145">
        <v>271</v>
      </c>
      <c r="B274" s="138" t="s">
        <v>2652</v>
      </c>
      <c r="C274" s="138" t="s">
        <v>289</v>
      </c>
      <c r="D274" s="138" t="s">
        <v>290</v>
      </c>
      <c r="E274" s="138" t="s">
        <v>291</v>
      </c>
      <c r="F274" s="138" t="s">
        <v>292</v>
      </c>
      <c r="G274" s="138" t="s">
        <v>293</v>
      </c>
      <c r="H274" s="138" t="s">
        <v>294</v>
      </c>
      <c r="I274" s="139">
        <v>39083</v>
      </c>
      <c r="J274" s="139">
        <v>40816</v>
      </c>
      <c r="K274" s="139" t="s">
        <v>253</v>
      </c>
      <c r="L274" s="140">
        <v>2126740.2599999998</v>
      </c>
      <c r="M274" s="140">
        <v>2126740.2599999998</v>
      </c>
      <c r="N274" s="140">
        <v>1807729.22</v>
      </c>
    </row>
    <row r="275" spans="1:14" ht="81.599999999999994" x14ac:dyDescent="0.3">
      <c r="A275" s="137">
        <v>272</v>
      </c>
      <c r="B275" s="138" t="s">
        <v>2653</v>
      </c>
      <c r="C275" s="138" t="s">
        <v>295</v>
      </c>
      <c r="D275" s="138" t="s">
        <v>150</v>
      </c>
      <c r="E275" s="138" t="s">
        <v>151</v>
      </c>
      <c r="F275" s="138" t="s">
        <v>296</v>
      </c>
      <c r="G275" s="138" t="s">
        <v>153</v>
      </c>
      <c r="H275" s="138" t="s">
        <v>297</v>
      </c>
      <c r="I275" s="139">
        <v>39083</v>
      </c>
      <c r="J275" s="139">
        <v>41090</v>
      </c>
      <c r="K275" s="139" t="s">
        <v>253</v>
      </c>
      <c r="L275" s="140">
        <v>3093883.18</v>
      </c>
      <c r="M275" s="140">
        <v>3075461.18</v>
      </c>
      <c r="N275" s="140">
        <v>2614142</v>
      </c>
    </row>
    <row r="276" spans="1:14" ht="71.400000000000006" x14ac:dyDescent="0.3">
      <c r="A276" s="145">
        <v>273</v>
      </c>
      <c r="B276" s="138" t="s">
        <v>2654</v>
      </c>
      <c r="C276" s="138" t="s">
        <v>298</v>
      </c>
      <c r="D276" s="138" t="s">
        <v>299</v>
      </c>
      <c r="E276" s="138" t="s">
        <v>61</v>
      </c>
      <c r="F276" s="138" t="s">
        <v>300</v>
      </c>
      <c r="G276" s="138" t="s">
        <v>301</v>
      </c>
      <c r="H276" s="138" t="s">
        <v>302</v>
      </c>
      <c r="I276" s="139">
        <v>39083</v>
      </c>
      <c r="J276" s="139">
        <v>41274</v>
      </c>
      <c r="K276" s="139" t="s">
        <v>253</v>
      </c>
      <c r="L276" s="140">
        <v>1139627.8700000001</v>
      </c>
      <c r="M276" s="140">
        <v>954698.4</v>
      </c>
      <c r="N276" s="140">
        <v>811493.64</v>
      </c>
    </row>
    <row r="277" spans="1:14" ht="71.400000000000006" x14ac:dyDescent="0.3">
      <c r="A277" s="137">
        <v>274</v>
      </c>
      <c r="B277" s="138" t="s">
        <v>2655</v>
      </c>
      <c r="C277" s="138" t="s">
        <v>303</v>
      </c>
      <c r="D277" s="138" t="s">
        <v>194</v>
      </c>
      <c r="E277" s="138" t="s">
        <v>71</v>
      </c>
      <c r="F277" s="138" t="s">
        <v>195</v>
      </c>
      <c r="G277" s="138" t="s">
        <v>196</v>
      </c>
      <c r="H277" s="138" t="s">
        <v>304</v>
      </c>
      <c r="I277" s="139">
        <v>39083</v>
      </c>
      <c r="J277" s="139">
        <v>40939</v>
      </c>
      <c r="K277" s="139" t="s">
        <v>253</v>
      </c>
      <c r="L277" s="140">
        <v>2463850.39</v>
      </c>
      <c r="M277" s="140">
        <v>2463850.39</v>
      </c>
      <c r="N277" s="140">
        <v>2094272.83</v>
      </c>
    </row>
    <row r="278" spans="1:14" ht="81.599999999999994" x14ac:dyDescent="0.3">
      <c r="A278" s="145">
        <v>275</v>
      </c>
      <c r="B278" s="138" t="s">
        <v>2656</v>
      </c>
      <c r="C278" s="138" t="s">
        <v>305</v>
      </c>
      <c r="D278" s="138" t="s">
        <v>306</v>
      </c>
      <c r="E278" s="138" t="s">
        <v>61</v>
      </c>
      <c r="F278" s="138" t="s">
        <v>76</v>
      </c>
      <c r="G278" s="138" t="s">
        <v>307</v>
      </c>
      <c r="H278" s="138" t="s">
        <v>308</v>
      </c>
      <c r="I278" s="139">
        <v>39083</v>
      </c>
      <c r="J278" s="139">
        <v>41547</v>
      </c>
      <c r="K278" s="139" t="s">
        <v>253</v>
      </c>
      <c r="L278" s="140">
        <v>1981358.86</v>
      </c>
      <c r="M278" s="140">
        <v>1977484.36</v>
      </c>
      <c r="N278" s="140">
        <v>1680861.7</v>
      </c>
    </row>
    <row r="279" spans="1:14" ht="61.2" x14ac:dyDescent="0.3">
      <c r="A279" s="137">
        <v>276</v>
      </c>
      <c r="B279" s="138" t="s">
        <v>2657</v>
      </c>
      <c r="C279" s="138" t="s">
        <v>309</v>
      </c>
      <c r="D279" s="138" t="s">
        <v>310</v>
      </c>
      <c r="E279" s="138" t="s">
        <v>61</v>
      </c>
      <c r="F279" s="138" t="s">
        <v>311</v>
      </c>
      <c r="G279" s="138" t="s">
        <v>312</v>
      </c>
      <c r="H279" s="138" t="s">
        <v>313</v>
      </c>
      <c r="I279" s="139">
        <v>39083</v>
      </c>
      <c r="J279" s="139">
        <v>41425</v>
      </c>
      <c r="K279" s="139" t="s">
        <v>253</v>
      </c>
      <c r="L279" s="140">
        <v>1786748.94</v>
      </c>
      <c r="M279" s="140">
        <v>1626868.79</v>
      </c>
      <c r="N279" s="140">
        <v>1382838.47</v>
      </c>
    </row>
    <row r="280" spans="1:14" ht="61.2" x14ac:dyDescent="0.3">
      <c r="A280" s="145">
        <v>277</v>
      </c>
      <c r="B280" s="138" t="s">
        <v>2658</v>
      </c>
      <c r="C280" s="138" t="s">
        <v>314</v>
      </c>
      <c r="D280" s="138" t="s">
        <v>315</v>
      </c>
      <c r="E280" s="138" t="s">
        <v>169</v>
      </c>
      <c r="F280" s="138" t="s">
        <v>316</v>
      </c>
      <c r="G280" s="138" t="s">
        <v>317</v>
      </c>
      <c r="H280" s="138" t="s">
        <v>318</v>
      </c>
      <c r="I280" s="139">
        <v>39083</v>
      </c>
      <c r="J280" s="139">
        <v>41090</v>
      </c>
      <c r="K280" s="139" t="s">
        <v>253</v>
      </c>
      <c r="L280" s="140">
        <v>4158523</v>
      </c>
      <c r="M280" s="140">
        <v>4158523</v>
      </c>
      <c r="N280" s="140">
        <v>3534744.55</v>
      </c>
    </row>
    <row r="281" spans="1:14" ht="61.2" x14ac:dyDescent="0.3">
      <c r="A281" s="137">
        <v>278</v>
      </c>
      <c r="B281" s="138" t="s">
        <v>2659</v>
      </c>
      <c r="C281" s="138" t="s">
        <v>319</v>
      </c>
      <c r="D281" s="138" t="s">
        <v>320</v>
      </c>
      <c r="E281" s="138" t="s">
        <v>169</v>
      </c>
      <c r="F281" s="138" t="s">
        <v>170</v>
      </c>
      <c r="G281" s="138" t="s">
        <v>171</v>
      </c>
      <c r="H281" s="138" t="s">
        <v>321</v>
      </c>
      <c r="I281" s="139">
        <v>39083</v>
      </c>
      <c r="J281" s="139">
        <v>41670</v>
      </c>
      <c r="K281" s="139" t="s">
        <v>253</v>
      </c>
      <c r="L281" s="140">
        <v>1889386.11</v>
      </c>
      <c r="M281" s="140">
        <v>1864225</v>
      </c>
      <c r="N281" s="140">
        <v>1584591.25</v>
      </c>
    </row>
    <row r="282" spans="1:14" ht="71.400000000000006" x14ac:dyDescent="0.3">
      <c r="A282" s="145">
        <v>279</v>
      </c>
      <c r="B282" s="138" t="s">
        <v>2660</v>
      </c>
      <c r="C282" s="138" t="s">
        <v>322</v>
      </c>
      <c r="D282" s="138" t="s">
        <v>323</v>
      </c>
      <c r="E282" s="138" t="s">
        <v>141</v>
      </c>
      <c r="F282" s="138" t="s">
        <v>324</v>
      </c>
      <c r="G282" s="138" t="s">
        <v>143</v>
      </c>
      <c r="H282" s="138" t="s">
        <v>325</v>
      </c>
      <c r="I282" s="139">
        <v>39083</v>
      </c>
      <c r="J282" s="139">
        <v>41790</v>
      </c>
      <c r="K282" s="139" t="s">
        <v>253</v>
      </c>
      <c r="L282" s="140">
        <v>6008563.3099999996</v>
      </c>
      <c r="M282" s="140">
        <v>4780269.0999999996</v>
      </c>
      <c r="N282" s="140">
        <v>4063228.73</v>
      </c>
    </row>
    <row r="283" spans="1:14" ht="61.2" x14ac:dyDescent="0.3">
      <c r="A283" s="137">
        <v>280</v>
      </c>
      <c r="B283" s="138" t="s">
        <v>2661</v>
      </c>
      <c r="C283" s="138" t="s">
        <v>326</v>
      </c>
      <c r="D283" s="138" t="s">
        <v>327</v>
      </c>
      <c r="E283" s="138" t="s">
        <v>178</v>
      </c>
      <c r="F283" s="138" t="s">
        <v>328</v>
      </c>
      <c r="G283" s="138" t="s">
        <v>329</v>
      </c>
      <c r="H283" s="138" t="s">
        <v>330</v>
      </c>
      <c r="I283" s="139">
        <v>39083</v>
      </c>
      <c r="J283" s="139">
        <v>41213</v>
      </c>
      <c r="K283" s="139" t="s">
        <v>253</v>
      </c>
      <c r="L283" s="140">
        <v>3464914.05</v>
      </c>
      <c r="M283" s="140">
        <v>2470302.0499999998</v>
      </c>
      <c r="N283" s="140">
        <v>2099756.7400000002</v>
      </c>
    </row>
    <row r="284" spans="1:14" ht="91.8" x14ac:dyDescent="0.3">
      <c r="A284" s="145">
        <v>281</v>
      </c>
      <c r="B284" s="138" t="s">
        <v>2662</v>
      </c>
      <c r="C284" s="138" t="s">
        <v>331</v>
      </c>
      <c r="D284" s="138" t="s">
        <v>332</v>
      </c>
      <c r="E284" s="138" t="s">
        <v>71</v>
      </c>
      <c r="F284" s="138" t="s">
        <v>333</v>
      </c>
      <c r="G284" s="138" t="s">
        <v>334</v>
      </c>
      <c r="H284" s="138" t="s">
        <v>335</v>
      </c>
      <c r="I284" s="139">
        <v>39083</v>
      </c>
      <c r="J284" s="139">
        <v>41639</v>
      </c>
      <c r="K284" s="139" t="s">
        <v>253</v>
      </c>
      <c r="L284" s="140">
        <v>937362.03</v>
      </c>
      <c r="M284" s="140">
        <v>937362.03</v>
      </c>
      <c r="N284" s="140">
        <v>796757.71</v>
      </c>
    </row>
    <row r="285" spans="1:14" ht="61.2" x14ac:dyDescent="0.3">
      <c r="A285" s="137">
        <v>282</v>
      </c>
      <c r="B285" s="138" t="s">
        <v>2663</v>
      </c>
      <c r="C285" s="138" t="s">
        <v>336</v>
      </c>
      <c r="D285" s="138" t="s">
        <v>337</v>
      </c>
      <c r="E285" s="138" t="s">
        <v>291</v>
      </c>
      <c r="F285" s="138" t="s">
        <v>338</v>
      </c>
      <c r="G285" s="138" t="s">
        <v>339</v>
      </c>
      <c r="H285" s="138" t="s">
        <v>340</v>
      </c>
      <c r="I285" s="139">
        <v>39083</v>
      </c>
      <c r="J285" s="139">
        <v>41090</v>
      </c>
      <c r="K285" s="139" t="s">
        <v>253</v>
      </c>
      <c r="L285" s="140">
        <v>1663213.74</v>
      </c>
      <c r="M285" s="140">
        <v>1663213.74</v>
      </c>
      <c r="N285" s="140">
        <v>1413731.67</v>
      </c>
    </row>
    <row r="286" spans="1:14" ht="71.400000000000006" x14ac:dyDescent="0.3">
      <c r="A286" s="145">
        <v>283</v>
      </c>
      <c r="B286" s="138" t="s">
        <v>2664</v>
      </c>
      <c r="C286" s="138" t="s">
        <v>341</v>
      </c>
      <c r="D286" s="138" t="s">
        <v>342</v>
      </c>
      <c r="E286" s="138" t="s">
        <v>96</v>
      </c>
      <c r="F286" s="138" t="s">
        <v>343</v>
      </c>
      <c r="G286" s="138" t="s">
        <v>344</v>
      </c>
      <c r="H286" s="138" t="s">
        <v>345</v>
      </c>
      <c r="I286" s="139">
        <v>39083</v>
      </c>
      <c r="J286" s="139">
        <v>40968</v>
      </c>
      <c r="K286" s="139" t="s">
        <v>253</v>
      </c>
      <c r="L286" s="140">
        <v>660657.21</v>
      </c>
      <c r="M286" s="140">
        <v>488720.48</v>
      </c>
      <c r="N286" s="140">
        <v>415412.4</v>
      </c>
    </row>
    <row r="287" spans="1:14" ht="91.8" x14ac:dyDescent="0.3">
      <c r="A287" s="137">
        <v>284</v>
      </c>
      <c r="B287" s="138" t="s">
        <v>2665</v>
      </c>
      <c r="C287" s="138" t="s">
        <v>346</v>
      </c>
      <c r="D287" s="138" t="s">
        <v>347</v>
      </c>
      <c r="E287" s="138" t="s">
        <v>112</v>
      </c>
      <c r="F287" s="138" t="s">
        <v>348</v>
      </c>
      <c r="G287" s="138" t="s">
        <v>349</v>
      </c>
      <c r="H287" s="138" t="s">
        <v>350</v>
      </c>
      <c r="I287" s="139">
        <v>39083</v>
      </c>
      <c r="J287" s="139">
        <v>40602</v>
      </c>
      <c r="K287" s="139" t="s">
        <v>253</v>
      </c>
      <c r="L287" s="140">
        <v>1178992.25</v>
      </c>
      <c r="M287" s="140">
        <v>967761.31</v>
      </c>
      <c r="N287" s="140">
        <v>822597.11</v>
      </c>
    </row>
    <row r="288" spans="1:14" ht="61.2" x14ac:dyDescent="0.3">
      <c r="A288" s="145">
        <v>285</v>
      </c>
      <c r="B288" s="138" t="s">
        <v>2666</v>
      </c>
      <c r="C288" s="138" t="s">
        <v>351</v>
      </c>
      <c r="D288" s="138" t="s">
        <v>352</v>
      </c>
      <c r="E288" s="138" t="s">
        <v>96</v>
      </c>
      <c r="F288" s="138" t="s">
        <v>157</v>
      </c>
      <c r="G288" s="138" t="s">
        <v>158</v>
      </c>
      <c r="H288" s="138" t="s">
        <v>353</v>
      </c>
      <c r="I288" s="139">
        <v>39083</v>
      </c>
      <c r="J288" s="139">
        <v>40999</v>
      </c>
      <c r="K288" s="139" t="s">
        <v>253</v>
      </c>
      <c r="L288" s="140">
        <v>2916589.72</v>
      </c>
      <c r="M288" s="140">
        <v>2687361.67</v>
      </c>
      <c r="N288" s="140">
        <v>2284257.41</v>
      </c>
    </row>
    <row r="289" spans="1:14" ht="71.400000000000006" x14ac:dyDescent="0.3">
      <c r="A289" s="137">
        <v>286</v>
      </c>
      <c r="B289" s="138" t="s">
        <v>2667</v>
      </c>
      <c r="C289" s="138" t="s">
        <v>354</v>
      </c>
      <c r="D289" s="138" t="s">
        <v>355</v>
      </c>
      <c r="E289" s="138" t="s">
        <v>56</v>
      </c>
      <c r="F289" s="138" t="s">
        <v>356</v>
      </c>
      <c r="G289" s="138" t="s">
        <v>357</v>
      </c>
      <c r="H289" s="138" t="s">
        <v>358</v>
      </c>
      <c r="I289" s="139">
        <v>39083</v>
      </c>
      <c r="J289" s="139">
        <v>41274</v>
      </c>
      <c r="K289" s="139" t="s">
        <v>253</v>
      </c>
      <c r="L289" s="140">
        <v>1224278</v>
      </c>
      <c r="M289" s="140">
        <v>1222448</v>
      </c>
      <c r="N289" s="140">
        <v>1039080.8</v>
      </c>
    </row>
    <row r="290" spans="1:14" ht="71.400000000000006" x14ac:dyDescent="0.3">
      <c r="A290" s="145">
        <v>287</v>
      </c>
      <c r="B290" s="138" t="s">
        <v>2668</v>
      </c>
      <c r="C290" s="138" t="s">
        <v>359</v>
      </c>
      <c r="D290" s="138" t="s">
        <v>360</v>
      </c>
      <c r="E290" s="138" t="s">
        <v>90</v>
      </c>
      <c r="F290" s="138" t="s">
        <v>361</v>
      </c>
      <c r="G290" s="138" t="s">
        <v>362</v>
      </c>
      <c r="H290" s="138" t="s">
        <v>363</v>
      </c>
      <c r="I290" s="139">
        <v>39083</v>
      </c>
      <c r="J290" s="139">
        <v>40877</v>
      </c>
      <c r="K290" s="139" t="s">
        <v>253</v>
      </c>
      <c r="L290" s="140">
        <v>833227.34</v>
      </c>
      <c r="M290" s="140">
        <v>823467.34</v>
      </c>
      <c r="N290" s="140">
        <v>699947.23</v>
      </c>
    </row>
    <row r="291" spans="1:14" ht="71.400000000000006" x14ac:dyDescent="0.3">
      <c r="A291" s="137">
        <v>288</v>
      </c>
      <c r="B291" s="138" t="s">
        <v>2669</v>
      </c>
      <c r="C291" s="138" t="s">
        <v>364</v>
      </c>
      <c r="D291" s="138" t="s">
        <v>365</v>
      </c>
      <c r="E291" s="138" t="s">
        <v>96</v>
      </c>
      <c r="F291" s="138" t="s">
        <v>366</v>
      </c>
      <c r="G291" s="138" t="s">
        <v>367</v>
      </c>
      <c r="H291" s="138" t="s">
        <v>368</v>
      </c>
      <c r="I291" s="139">
        <v>39083</v>
      </c>
      <c r="J291" s="139">
        <v>41060</v>
      </c>
      <c r="K291" s="139" t="s">
        <v>253</v>
      </c>
      <c r="L291" s="140">
        <v>698952.14</v>
      </c>
      <c r="M291" s="140">
        <v>698952.14</v>
      </c>
      <c r="N291" s="140">
        <v>594109.31000000006</v>
      </c>
    </row>
    <row r="292" spans="1:14" ht="71.400000000000006" x14ac:dyDescent="0.3">
      <c r="A292" s="145">
        <v>289</v>
      </c>
      <c r="B292" s="138" t="s">
        <v>2670</v>
      </c>
      <c r="C292" s="138" t="s">
        <v>369</v>
      </c>
      <c r="D292" s="138" t="s">
        <v>370</v>
      </c>
      <c r="E292" s="138" t="s">
        <v>85</v>
      </c>
      <c r="F292" s="138" t="s">
        <v>371</v>
      </c>
      <c r="G292" s="138" t="s">
        <v>372</v>
      </c>
      <c r="H292" s="138" t="s">
        <v>373</v>
      </c>
      <c r="I292" s="139">
        <v>39083</v>
      </c>
      <c r="J292" s="139">
        <v>40908</v>
      </c>
      <c r="K292" s="139" t="s">
        <v>253</v>
      </c>
      <c r="L292" s="140">
        <v>250000</v>
      </c>
      <c r="M292" s="140">
        <v>250000</v>
      </c>
      <c r="N292" s="140">
        <v>212500</v>
      </c>
    </row>
    <row r="293" spans="1:14" ht="61.2" x14ac:dyDescent="0.3">
      <c r="A293" s="137">
        <v>290</v>
      </c>
      <c r="B293" s="138" t="s">
        <v>2671</v>
      </c>
      <c r="C293" s="138" t="s">
        <v>374</v>
      </c>
      <c r="D293" s="138" t="s">
        <v>189</v>
      </c>
      <c r="E293" s="138" t="s">
        <v>71</v>
      </c>
      <c r="F293" s="138" t="s">
        <v>190</v>
      </c>
      <c r="G293" s="138" t="s">
        <v>191</v>
      </c>
      <c r="H293" s="138" t="s">
        <v>375</v>
      </c>
      <c r="I293" s="139">
        <v>39083</v>
      </c>
      <c r="J293" s="139">
        <v>41197</v>
      </c>
      <c r="K293" s="139" t="s">
        <v>253</v>
      </c>
      <c r="L293" s="140">
        <v>894250.1</v>
      </c>
      <c r="M293" s="140">
        <v>809005.04</v>
      </c>
      <c r="N293" s="140">
        <v>687654.28</v>
      </c>
    </row>
    <row r="294" spans="1:14" ht="51" x14ac:dyDescent="0.3">
      <c r="A294" s="145">
        <v>291</v>
      </c>
      <c r="B294" s="138" t="s">
        <v>2672</v>
      </c>
      <c r="C294" s="138" t="s">
        <v>376</v>
      </c>
      <c r="D294" s="138" t="s">
        <v>377</v>
      </c>
      <c r="E294" s="138" t="s">
        <v>96</v>
      </c>
      <c r="F294" s="138" t="s">
        <v>378</v>
      </c>
      <c r="G294" s="138" t="s">
        <v>379</v>
      </c>
      <c r="H294" s="138" t="s">
        <v>380</v>
      </c>
      <c r="I294" s="139">
        <v>39083</v>
      </c>
      <c r="J294" s="139">
        <v>41364</v>
      </c>
      <c r="K294" s="139" t="s">
        <v>253</v>
      </c>
      <c r="L294" s="140">
        <v>1192541.75</v>
      </c>
      <c r="M294" s="140">
        <v>1149841.75</v>
      </c>
      <c r="N294" s="140">
        <v>977365.48</v>
      </c>
    </row>
    <row r="295" spans="1:14" ht="61.2" x14ac:dyDescent="0.3">
      <c r="A295" s="137">
        <v>292</v>
      </c>
      <c r="B295" s="138" t="s">
        <v>2673</v>
      </c>
      <c r="C295" s="138" t="s">
        <v>381</v>
      </c>
      <c r="D295" s="138" t="s">
        <v>382</v>
      </c>
      <c r="E295" s="138" t="s">
        <v>71</v>
      </c>
      <c r="F295" s="138" t="s">
        <v>383</v>
      </c>
      <c r="G295" s="138" t="s">
        <v>384</v>
      </c>
      <c r="H295" s="138" t="s">
        <v>385</v>
      </c>
      <c r="I295" s="139">
        <v>39083</v>
      </c>
      <c r="J295" s="139">
        <v>40877</v>
      </c>
      <c r="K295" s="139" t="s">
        <v>253</v>
      </c>
      <c r="L295" s="140">
        <v>619575.02</v>
      </c>
      <c r="M295" s="140">
        <v>619575.02</v>
      </c>
      <c r="N295" s="140">
        <v>526638.77</v>
      </c>
    </row>
    <row r="296" spans="1:14" ht="102" x14ac:dyDescent="0.3">
      <c r="A296" s="145">
        <v>293</v>
      </c>
      <c r="B296" s="138" t="s">
        <v>2674</v>
      </c>
      <c r="C296" s="138" t="s">
        <v>386</v>
      </c>
      <c r="D296" s="138" t="s">
        <v>387</v>
      </c>
      <c r="E296" s="138" t="s">
        <v>164</v>
      </c>
      <c r="F296" s="138" t="s">
        <v>388</v>
      </c>
      <c r="G296" s="138" t="s">
        <v>389</v>
      </c>
      <c r="H296" s="138" t="s">
        <v>390</v>
      </c>
      <c r="I296" s="139">
        <v>39083</v>
      </c>
      <c r="J296" s="139">
        <v>41274</v>
      </c>
      <c r="K296" s="139" t="s">
        <v>253</v>
      </c>
      <c r="L296" s="140">
        <v>1674180.84</v>
      </c>
      <c r="M296" s="140">
        <v>1674180.84</v>
      </c>
      <c r="N296" s="140">
        <v>1423053.71</v>
      </c>
    </row>
    <row r="297" spans="1:14" ht="91.8" x14ac:dyDescent="0.3">
      <c r="A297" s="137">
        <v>294</v>
      </c>
      <c r="B297" s="138" t="s">
        <v>2675</v>
      </c>
      <c r="C297" s="138" t="s">
        <v>391</v>
      </c>
      <c r="D297" s="138" t="s">
        <v>392</v>
      </c>
      <c r="E297" s="138" t="s">
        <v>71</v>
      </c>
      <c r="F297" s="138" t="s">
        <v>393</v>
      </c>
      <c r="G297" s="138" t="s">
        <v>394</v>
      </c>
      <c r="H297" s="138" t="s">
        <v>395</v>
      </c>
      <c r="I297" s="139">
        <v>39083</v>
      </c>
      <c r="J297" s="139">
        <v>41425</v>
      </c>
      <c r="K297" s="139" t="s">
        <v>253</v>
      </c>
      <c r="L297" s="140">
        <v>2823977.95</v>
      </c>
      <c r="M297" s="140">
        <v>2772317.95</v>
      </c>
      <c r="N297" s="140">
        <v>2356470.25</v>
      </c>
    </row>
    <row r="298" spans="1:14" ht="61.2" x14ac:dyDescent="0.3">
      <c r="A298" s="145">
        <v>295</v>
      </c>
      <c r="B298" s="138" t="s">
        <v>2676</v>
      </c>
      <c r="C298" s="138" t="s">
        <v>396</v>
      </c>
      <c r="D298" s="138" t="s">
        <v>397</v>
      </c>
      <c r="E298" s="138" t="s">
        <v>39</v>
      </c>
      <c r="F298" s="138" t="s">
        <v>398</v>
      </c>
      <c r="G298" s="138" t="s">
        <v>399</v>
      </c>
      <c r="H298" s="138" t="s">
        <v>400</v>
      </c>
      <c r="I298" s="139">
        <v>39083</v>
      </c>
      <c r="J298" s="139">
        <v>40816</v>
      </c>
      <c r="K298" s="139" t="s">
        <v>253</v>
      </c>
      <c r="L298" s="140">
        <v>3265155.08</v>
      </c>
      <c r="M298" s="140">
        <v>3265155.08</v>
      </c>
      <c r="N298" s="140">
        <v>2775381.81</v>
      </c>
    </row>
    <row r="299" spans="1:14" ht="61.2" x14ac:dyDescent="0.3">
      <c r="A299" s="137">
        <v>296</v>
      </c>
      <c r="B299" s="138" t="s">
        <v>2677</v>
      </c>
      <c r="C299" s="138" t="s">
        <v>401</v>
      </c>
      <c r="D299" s="138" t="s">
        <v>402</v>
      </c>
      <c r="E299" s="138" t="s">
        <v>96</v>
      </c>
      <c r="F299" s="138" t="s">
        <v>137</v>
      </c>
      <c r="G299" s="138" t="s">
        <v>138</v>
      </c>
      <c r="H299" s="138" t="s">
        <v>403</v>
      </c>
      <c r="I299" s="139">
        <v>39083</v>
      </c>
      <c r="J299" s="139">
        <v>40999</v>
      </c>
      <c r="K299" s="139" t="s">
        <v>253</v>
      </c>
      <c r="L299" s="140">
        <v>693672.99</v>
      </c>
      <c r="M299" s="140">
        <v>693672.99</v>
      </c>
      <c r="N299" s="140">
        <v>589622.04</v>
      </c>
    </row>
    <row r="300" spans="1:14" ht="71.400000000000006" x14ac:dyDescent="0.3">
      <c r="A300" s="145">
        <v>297</v>
      </c>
      <c r="B300" s="138" t="s">
        <v>2678</v>
      </c>
      <c r="C300" s="138" t="s">
        <v>404</v>
      </c>
      <c r="D300" s="138" t="s">
        <v>405</v>
      </c>
      <c r="E300" s="138" t="s">
        <v>112</v>
      </c>
      <c r="F300" s="138" t="s">
        <v>406</v>
      </c>
      <c r="G300" s="138" t="s">
        <v>407</v>
      </c>
      <c r="H300" s="138" t="s">
        <v>408</v>
      </c>
      <c r="I300" s="139">
        <v>39083</v>
      </c>
      <c r="J300" s="139">
        <v>41182</v>
      </c>
      <c r="K300" s="139" t="s">
        <v>253</v>
      </c>
      <c r="L300" s="140">
        <v>898538</v>
      </c>
      <c r="M300" s="140">
        <v>898538</v>
      </c>
      <c r="N300" s="140">
        <v>763757.3</v>
      </c>
    </row>
    <row r="301" spans="1:14" ht="61.2" x14ac:dyDescent="0.3">
      <c r="A301" s="137">
        <v>298</v>
      </c>
      <c r="B301" s="138" t="s">
        <v>2679</v>
      </c>
      <c r="C301" s="138" t="s">
        <v>409</v>
      </c>
      <c r="D301" s="138" t="s">
        <v>290</v>
      </c>
      <c r="E301" s="138" t="s">
        <v>39</v>
      </c>
      <c r="F301" s="138" t="s">
        <v>410</v>
      </c>
      <c r="G301" s="138" t="s">
        <v>411</v>
      </c>
      <c r="H301" s="138" t="s">
        <v>412</v>
      </c>
      <c r="I301" s="139">
        <v>39083</v>
      </c>
      <c r="J301" s="139">
        <v>40877</v>
      </c>
      <c r="K301" s="139" t="s">
        <v>253</v>
      </c>
      <c r="L301" s="140">
        <v>6215220</v>
      </c>
      <c r="M301" s="140">
        <v>6215220</v>
      </c>
      <c r="N301" s="140">
        <v>5282937</v>
      </c>
    </row>
    <row r="302" spans="1:14" ht="71.400000000000006" x14ac:dyDescent="0.3">
      <c r="A302" s="145">
        <v>299</v>
      </c>
      <c r="B302" s="138" t="s">
        <v>2680</v>
      </c>
      <c r="C302" s="138" t="s">
        <v>413</v>
      </c>
      <c r="D302" s="138" t="s">
        <v>414</v>
      </c>
      <c r="E302" s="138" t="s">
        <v>164</v>
      </c>
      <c r="F302" s="138" t="s">
        <v>415</v>
      </c>
      <c r="G302" s="138" t="s">
        <v>416</v>
      </c>
      <c r="H302" s="138" t="s">
        <v>417</v>
      </c>
      <c r="I302" s="139">
        <v>39083</v>
      </c>
      <c r="J302" s="139">
        <v>41274</v>
      </c>
      <c r="K302" s="139" t="s">
        <v>253</v>
      </c>
      <c r="L302" s="140">
        <v>1189671.21</v>
      </c>
      <c r="M302" s="140">
        <v>920579.95</v>
      </c>
      <c r="N302" s="140">
        <v>782492.95</v>
      </c>
    </row>
    <row r="303" spans="1:14" ht="51" x14ac:dyDescent="0.3">
      <c r="A303" s="137">
        <v>300</v>
      </c>
      <c r="B303" s="138" t="s">
        <v>2681</v>
      </c>
      <c r="C303" s="138" t="s">
        <v>418</v>
      </c>
      <c r="D303" s="138" t="s">
        <v>419</v>
      </c>
      <c r="E303" s="138" t="s">
        <v>10</v>
      </c>
      <c r="F303" s="138" t="s">
        <v>132</v>
      </c>
      <c r="G303" s="138" t="s">
        <v>133</v>
      </c>
      <c r="H303" s="138" t="s">
        <v>420</v>
      </c>
      <c r="I303" s="139">
        <v>39083</v>
      </c>
      <c r="J303" s="139">
        <v>41455</v>
      </c>
      <c r="K303" s="139" t="s">
        <v>253</v>
      </c>
      <c r="L303" s="140">
        <v>330685.5</v>
      </c>
      <c r="M303" s="140">
        <v>330685.5</v>
      </c>
      <c r="N303" s="140">
        <v>281082.67</v>
      </c>
    </row>
    <row r="304" spans="1:14" ht="122.4" x14ac:dyDescent="0.3">
      <c r="A304" s="145">
        <v>301</v>
      </c>
      <c r="B304" s="138" t="s">
        <v>2682</v>
      </c>
      <c r="C304" s="138" t="s">
        <v>421</v>
      </c>
      <c r="D304" s="138" t="s">
        <v>422</v>
      </c>
      <c r="E304" s="138" t="s">
        <v>71</v>
      </c>
      <c r="F304" s="138" t="s">
        <v>423</v>
      </c>
      <c r="G304" s="138" t="s">
        <v>424</v>
      </c>
      <c r="H304" s="138" t="s">
        <v>425</v>
      </c>
      <c r="I304" s="139">
        <v>39083</v>
      </c>
      <c r="J304" s="139">
        <v>40908</v>
      </c>
      <c r="K304" s="139" t="s">
        <v>253</v>
      </c>
      <c r="L304" s="140">
        <v>1265991.72</v>
      </c>
      <c r="M304" s="140">
        <v>1265991.72</v>
      </c>
      <c r="N304" s="140">
        <v>1076092.96</v>
      </c>
    </row>
    <row r="305" spans="1:14" ht="91.8" x14ac:dyDescent="0.3">
      <c r="A305" s="137">
        <v>302</v>
      </c>
      <c r="B305" s="138" t="s">
        <v>2683</v>
      </c>
      <c r="C305" s="138" t="s">
        <v>426</v>
      </c>
      <c r="D305" s="138" t="s">
        <v>427</v>
      </c>
      <c r="E305" s="138" t="s">
        <v>61</v>
      </c>
      <c r="F305" s="138" t="s">
        <v>76</v>
      </c>
      <c r="G305" s="138" t="s">
        <v>428</v>
      </c>
      <c r="H305" s="138" t="s">
        <v>429</v>
      </c>
      <c r="I305" s="139">
        <v>39083</v>
      </c>
      <c r="J305" s="139">
        <v>41090</v>
      </c>
      <c r="K305" s="139" t="s">
        <v>253</v>
      </c>
      <c r="L305" s="140">
        <v>3120090.17</v>
      </c>
      <c r="M305" s="140">
        <v>3120090.17</v>
      </c>
      <c r="N305" s="140">
        <v>2652076.64</v>
      </c>
    </row>
    <row r="306" spans="1:14" ht="71.400000000000006" x14ac:dyDescent="0.3">
      <c r="A306" s="145">
        <v>303</v>
      </c>
      <c r="B306" s="138" t="s">
        <v>2684</v>
      </c>
      <c r="C306" s="138" t="s">
        <v>430</v>
      </c>
      <c r="D306" s="138" t="s">
        <v>431</v>
      </c>
      <c r="E306" s="138" t="s">
        <v>39</v>
      </c>
      <c r="F306" s="138" t="s">
        <v>45</v>
      </c>
      <c r="G306" s="138" t="s">
        <v>432</v>
      </c>
      <c r="H306" s="138" t="s">
        <v>433</v>
      </c>
      <c r="I306" s="139">
        <v>39873</v>
      </c>
      <c r="J306" s="139">
        <v>41517</v>
      </c>
      <c r="K306" s="139" t="s">
        <v>282</v>
      </c>
      <c r="L306" s="140">
        <v>9722372.3900000006</v>
      </c>
      <c r="M306" s="140">
        <v>9722372.3900000006</v>
      </c>
      <c r="N306" s="140">
        <v>8264016.5300000003</v>
      </c>
    </row>
    <row r="307" spans="1:14" ht="61.2" x14ac:dyDescent="0.3">
      <c r="A307" s="137">
        <v>304</v>
      </c>
      <c r="B307" s="138" t="s">
        <v>2685</v>
      </c>
      <c r="C307" s="138" t="s">
        <v>434</v>
      </c>
      <c r="D307" s="138" t="s">
        <v>435</v>
      </c>
      <c r="E307" s="138" t="s">
        <v>108</v>
      </c>
      <c r="F307" s="138" t="s">
        <v>436</v>
      </c>
      <c r="G307" s="138" t="s">
        <v>437</v>
      </c>
      <c r="H307" s="138" t="s">
        <v>438</v>
      </c>
      <c r="I307" s="139">
        <v>39083</v>
      </c>
      <c r="J307" s="139">
        <v>41364</v>
      </c>
      <c r="K307" s="139" t="s">
        <v>282</v>
      </c>
      <c r="L307" s="140">
        <v>11119936.939999999</v>
      </c>
      <c r="M307" s="140">
        <v>11107114.220000001</v>
      </c>
      <c r="N307" s="140">
        <v>9441047.0800000001</v>
      </c>
    </row>
    <row r="308" spans="1:14" ht="91.8" x14ac:dyDescent="0.3">
      <c r="A308" s="145">
        <v>305</v>
      </c>
      <c r="B308" s="138" t="s">
        <v>2686</v>
      </c>
      <c r="C308" s="138" t="s">
        <v>439</v>
      </c>
      <c r="D308" s="138" t="s">
        <v>440</v>
      </c>
      <c r="E308" s="138" t="s">
        <v>164</v>
      </c>
      <c r="F308" s="138" t="s">
        <v>441</v>
      </c>
      <c r="G308" s="138" t="s">
        <v>442</v>
      </c>
      <c r="H308" s="138" t="s">
        <v>443</v>
      </c>
      <c r="I308" s="139">
        <v>39083</v>
      </c>
      <c r="J308" s="139">
        <v>41274</v>
      </c>
      <c r="K308" s="139" t="s">
        <v>282</v>
      </c>
      <c r="L308" s="140">
        <v>12894149.17</v>
      </c>
      <c r="M308" s="140">
        <v>10389149.17</v>
      </c>
      <c r="N308" s="140">
        <v>8830776.7899999991</v>
      </c>
    </row>
    <row r="309" spans="1:14" ht="61.2" x14ac:dyDescent="0.3">
      <c r="A309" s="137">
        <v>306</v>
      </c>
      <c r="B309" s="138" t="s">
        <v>2687</v>
      </c>
      <c r="C309" s="138" t="s">
        <v>444</v>
      </c>
      <c r="D309" s="138" t="s">
        <v>274</v>
      </c>
      <c r="E309" s="138" t="s">
        <v>61</v>
      </c>
      <c r="F309" s="138" t="s">
        <v>76</v>
      </c>
      <c r="G309" s="138" t="s">
        <v>275</v>
      </c>
      <c r="H309" s="138" t="s">
        <v>276</v>
      </c>
      <c r="I309" s="139">
        <v>39083</v>
      </c>
      <c r="J309" s="139">
        <v>41790</v>
      </c>
      <c r="K309" s="139" t="s">
        <v>445</v>
      </c>
      <c r="L309" s="140">
        <v>44236482.909999996</v>
      </c>
      <c r="M309" s="140">
        <v>43182012.920000002</v>
      </c>
      <c r="N309" s="140">
        <v>36704710.979999997</v>
      </c>
    </row>
    <row r="310" spans="1:14" ht="102" x14ac:dyDescent="0.3">
      <c r="A310" s="145">
        <v>307</v>
      </c>
      <c r="B310" s="138" t="s">
        <v>2688</v>
      </c>
      <c r="C310" s="138" t="s">
        <v>446</v>
      </c>
      <c r="D310" s="138" t="s">
        <v>447</v>
      </c>
      <c r="E310" s="138" t="s">
        <v>90</v>
      </c>
      <c r="F310" s="138" t="s">
        <v>361</v>
      </c>
      <c r="G310" s="138" t="s">
        <v>448</v>
      </c>
      <c r="H310" s="138" t="s">
        <v>449</v>
      </c>
      <c r="I310" s="139">
        <v>39083</v>
      </c>
      <c r="J310" s="139">
        <v>41820</v>
      </c>
      <c r="K310" s="139" t="s">
        <v>450</v>
      </c>
      <c r="L310" s="140">
        <v>11170335.140000001</v>
      </c>
      <c r="M310" s="140">
        <v>11035878.08</v>
      </c>
      <c r="N310" s="140">
        <v>9380496.3599999994</v>
      </c>
    </row>
    <row r="311" spans="1:14" ht="71.400000000000006" x14ac:dyDescent="0.3">
      <c r="A311" s="137">
        <v>308</v>
      </c>
      <c r="B311" s="138" t="s">
        <v>2689</v>
      </c>
      <c r="C311" s="138" t="s">
        <v>451</v>
      </c>
      <c r="D311" s="138" t="s">
        <v>427</v>
      </c>
      <c r="E311" s="138" t="s">
        <v>61</v>
      </c>
      <c r="F311" s="138" t="s">
        <v>76</v>
      </c>
      <c r="G311" s="138" t="s">
        <v>428</v>
      </c>
      <c r="H311" s="138" t="s">
        <v>429</v>
      </c>
      <c r="I311" s="139">
        <v>39083</v>
      </c>
      <c r="J311" s="139">
        <v>41213</v>
      </c>
      <c r="K311" s="139" t="s">
        <v>288</v>
      </c>
      <c r="L311" s="140">
        <v>11243000</v>
      </c>
      <c r="M311" s="140">
        <v>11243000</v>
      </c>
      <c r="N311" s="140">
        <v>9556550</v>
      </c>
    </row>
    <row r="312" spans="1:14" ht="71.400000000000006" x14ac:dyDescent="0.3">
      <c r="A312" s="145">
        <v>309</v>
      </c>
      <c r="B312" s="138" t="s">
        <v>2690</v>
      </c>
      <c r="C312" s="138" t="s">
        <v>452</v>
      </c>
      <c r="D312" s="138" t="s">
        <v>453</v>
      </c>
      <c r="E312" s="138" t="s">
        <v>71</v>
      </c>
      <c r="F312" s="138" t="s">
        <v>245</v>
      </c>
      <c r="G312" s="138" t="s">
        <v>454</v>
      </c>
      <c r="H312" s="138" t="s">
        <v>455</v>
      </c>
      <c r="I312" s="139">
        <v>39083</v>
      </c>
      <c r="J312" s="139">
        <v>41486</v>
      </c>
      <c r="K312" s="139" t="s">
        <v>282</v>
      </c>
      <c r="L312" s="140">
        <v>11388001.460000001</v>
      </c>
      <c r="M312" s="140">
        <v>11243000</v>
      </c>
      <c r="N312" s="140">
        <v>9556550</v>
      </c>
    </row>
    <row r="313" spans="1:14" ht="61.2" x14ac:dyDescent="0.3">
      <c r="A313" s="137">
        <v>310</v>
      </c>
      <c r="B313" s="138" t="s">
        <v>2691</v>
      </c>
      <c r="C313" s="138" t="s">
        <v>456</v>
      </c>
      <c r="D313" s="138" t="s">
        <v>457</v>
      </c>
      <c r="E313" s="138" t="s">
        <v>10</v>
      </c>
      <c r="F313" s="138" t="s">
        <v>132</v>
      </c>
      <c r="G313" s="138" t="s">
        <v>458</v>
      </c>
      <c r="H313" s="138" t="s">
        <v>459</v>
      </c>
      <c r="I313" s="139">
        <v>39083</v>
      </c>
      <c r="J313" s="139">
        <v>41820</v>
      </c>
      <c r="K313" s="139" t="s">
        <v>288</v>
      </c>
      <c r="L313" s="140">
        <v>11243000</v>
      </c>
      <c r="M313" s="140">
        <v>11243000</v>
      </c>
      <c r="N313" s="140">
        <v>9556550</v>
      </c>
    </row>
    <row r="314" spans="1:14" ht="91.8" x14ac:dyDescent="0.3">
      <c r="A314" s="145">
        <v>311</v>
      </c>
      <c r="B314" s="138" t="s">
        <v>2692</v>
      </c>
      <c r="C314" s="138" t="s">
        <v>460</v>
      </c>
      <c r="D314" s="138" t="s">
        <v>461</v>
      </c>
      <c r="E314" s="138" t="s">
        <v>96</v>
      </c>
      <c r="F314" s="138" t="s">
        <v>157</v>
      </c>
      <c r="G314" s="138" t="s">
        <v>462</v>
      </c>
      <c r="H314" s="138" t="s">
        <v>463</v>
      </c>
      <c r="I314" s="139">
        <v>39083</v>
      </c>
      <c r="J314" s="139">
        <v>40908</v>
      </c>
      <c r="K314" s="139" t="s">
        <v>259</v>
      </c>
      <c r="L314" s="140">
        <v>11319662.59</v>
      </c>
      <c r="M314" s="140">
        <v>10908156.970000001</v>
      </c>
      <c r="N314" s="140">
        <v>9271933.4199999999</v>
      </c>
    </row>
    <row r="315" spans="1:14" ht="81.599999999999994" x14ac:dyDescent="0.3">
      <c r="A315" s="137">
        <v>312</v>
      </c>
      <c r="B315" s="138" t="s">
        <v>2693</v>
      </c>
      <c r="C315" s="138" t="s">
        <v>464</v>
      </c>
      <c r="D315" s="138" t="s">
        <v>465</v>
      </c>
      <c r="E315" s="138" t="s">
        <v>178</v>
      </c>
      <c r="F315" s="138" t="s">
        <v>328</v>
      </c>
      <c r="G315" s="138" t="s">
        <v>329</v>
      </c>
      <c r="H315" s="138" t="s">
        <v>330</v>
      </c>
      <c r="I315" s="139">
        <v>39083</v>
      </c>
      <c r="J315" s="139">
        <v>41425</v>
      </c>
      <c r="K315" s="139" t="s">
        <v>288</v>
      </c>
      <c r="L315" s="140">
        <v>18236989.050000001</v>
      </c>
      <c r="M315" s="140">
        <v>11240000</v>
      </c>
      <c r="N315" s="140">
        <v>9554000</v>
      </c>
    </row>
    <row r="316" spans="1:14" ht="91.8" x14ac:dyDescent="0.3">
      <c r="A316" s="145">
        <v>313</v>
      </c>
      <c r="B316" s="138" t="s">
        <v>2694</v>
      </c>
      <c r="C316" s="138" t="s">
        <v>466</v>
      </c>
      <c r="D316" s="138" t="s">
        <v>467</v>
      </c>
      <c r="E316" s="138" t="s">
        <v>71</v>
      </c>
      <c r="F316" s="138" t="s">
        <v>245</v>
      </c>
      <c r="G316" s="138" t="s">
        <v>468</v>
      </c>
      <c r="H316" s="138" t="s">
        <v>469</v>
      </c>
      <c r="I316" s="139">
        <v>39083</v>
      </c>
      <c r="J316" s="139">
        <v>40908</v>
      </c>
      <c r="K316" s="139" t="s">
        <v>259</v>
      </c>
      <c r="L316" s="140">
        <v>8614477.8300000001</v>
      </c>
      <c r="M316" s="140">
        <v>4937164.04</v>
      </c>
      <c r="N316" s="140">
        <v>4196589.43</v>
      </c>
    </row>
    <row r="317" spans="1:14" ht="71.400000000000006" x14ac:dyDescent="0.3">
      <c r="A317" s="137">
        <v>314</v>
      </c>
      <c r="B317" s="138" t="s">
        <v>2695</v>
      </c>
      <c r="C317" s="138" t="s">
        <v>470</v>
      </c>
      <c r="D317" s="138" t="s">
        <v>370</v>
      </c>
      <c r="E317" s="138" t="s">
        <v>85</v>
      </c>
      <c r="F317" s="138" t="s">
        <v>371</v>
      </c>
      <c r="G317" s="138" t="s">
        <v>372</v>
      </c>
      <c r="H317" s="138" t="s">
        <v>373</v>
      </c>
      <c r="I317" s="139">
        <v>39083</v>
      </c>
      <c r="J317" s="139">
        <v>40847</v>
      </c>
      <c r="K317" s="139" t="s">
        <v>282</v>
      </c>
      <c r="L317" s="140">
        <v>1442997.98</v>
      </c>
      <c r="M317" s="140">
        <v>1442997.98</v>
      </c>
      <c r="N317" s="140">
        <v>1226548.28</v>
      </c>
    </row>
    <row r="318" spans="1:14" ht="71.400000000000006" x14ac:dyDescent="0.3">
      <c r="A318" s="145">
        <v>315</v>
      </c>
      <c r="B318" s="138" t="s">
        <v>2696</v>
      </c>
      <c r="C318" s="138" t="s">
        <v>471</v>
      </c>
      <c r="D318" s="138" t="s">
        <v>472</v>
      </c>
      <c r="E318" s="138" t="s">
        <v>291</v>
      </c>
      <c r="F318" s="138" t="s">
        <v>473</v>
      </c>
      <c r="G318" s="138" t="s">
        <v>474</v>
      </c>
      <c r="H318" s="138" t="s">
        <v>475</v>
      </c>
      <c r="I318" s="139">
        <v>39083</v>
      </c>
      <c r="J318" s="139">
        <v>40574</v>
      </c>
      <c r="K318" s="139" t="s">
        <v>288</v>
      </c>
      <c r="L318" s="140">
        <v>6115560.9500000002</v>
      </c>
      <c r="M318" s="140">
        <v>6115560.9500000002</v>
      </c>
      <c r="N318" s="140">
        <v>5198226.8</v>
      </c>
    </row>
    <row r="319" spans="1:14" ht="81.599999999999994" x14ac:dyDescent="0.3">
      <c r="A319" s="137">
        <v>316</v>
      </c>
      <c r="B319" s="138" t="s">
        <v>2697</v>
      </c>
      <c r="C319" s="138" t="s">
        <v>476</v>
      </c>
      <c r="D319" s="138" t="s">
        <v>290</v>
      </c>
      <c r="E319" s="138" t="s">
        <v>291</v>
      </c>
      <c r="F319" s="138" t="s">
        <v>477</v>
      </c>
      <c r="G319" s="138" t="s">
        <v>293</v>
      </c>
      <c r="H319" s="138" t="s">
        <v>478</v>
      </c>
      <c r="I319" s="139">
        <v>39083</v>
      </c>
      <c r="J319" s="139">
        <v>40390</v>
      </c>
      <c r="K319" s="139" t="s">
        <v>282</v>
      </c>
      <c r="L319" s="140">
        <v>700000</v>
      </c>
      <c r="M319" s="140">
        <v>700000</v>
      </c>
      <c r="N319" s="140">
        <v>595000</v>
      </c>
    </row>
    <row r="320" spans="1:14" ht="91.8" x14ac:dyDescent="0.3">
      <c r="A320" s="145">
        <v>317</v>
      </c>
      <c r="B320" s="138" t="s">
        <v>2698</v>
      </c>
      <c r="C320" s="138" t="s">
        <v>479</v>
      </c>
      <c r="D320" s="138" t="s">
        <v>261</v>
      </c>
      <c r="E320" s="138" t="s">
        <v>71</v>
      </c>
      <c r="F320" s="138" t="s">
        <v>72</v>
      </c>
      <c r="G320" s="138" t="s">
        <v>73</v>
      </c>
      <c r="H320" s="138" t="s">
        <v>262</v>
      </c>
      <c r="I320" s="139">
        <v>39083</v>
      </c>
      <c r="J320" s="139">
        <v>40939</v>
      </c>
      <c r="K320" s="139" t="s">
        <v>288</v>
      </c>
      <c r="L320" s="140">
        <v>4128391.93</v>
      </c>
      <c r="M320" s="140">
        <v>4123511.93</v>
      </c>
      <c r="N320" s="140">
        <v>3504985.14</v>
      </c>
    </row>
    <row r="321" spans="1:14" ht="91.8" x14ac:dyDescent="0.3">
      <c r="A321" s="137">
        <v>318</v>
      </c>
      <c r="B321" s="138" t="s">
        <v>2699</v>
      </c>
      <c r="C321" s="138" t="s">
        <v>480</v>
      </c>
      <c r="D321" s="138" t="s">
        <v>481</v>
      </c>
      <c r="E321" s="138" t="s">
        <v>291</v>
      </c>
      <c r="F321" s="138" t="s">
        <v>482</v>
      </c>
      <c r="G321" s="138" t="s">
        <v>483</v>
      </c>
      <c r="H321" s="138" t="s">
        <v>484</v>
      </c>
      <c r="I321" s="139">
        <v>39083</v>
      </c>
      <c r="J321" s="139">
        <v>41364</v>
      </c>
      <c r="K321" s="139" t="s">
        <v>288</v>
      </c>
      <c r="L321" s="140">
        <v>9818000</v>
      </c>
      <c r="M321" s="140">
        <v>9643000</v>
      </c>
      <c r="N321" s="140">
        <v>8196550</v>
      </c>
    </row>
    <row r="322" spans="1:14" ht="81.599999999999994" x14ac:dyDescent="0.3">
      <c r="A322" s="145">
        <v>319</v>
      </c>
      <c r="B322" s="138" t="s">
        <v>2700</v>
      </c>
      <c r="C322" s="138" t="s">
        <v>485</v>
      </c>
      <c r="D322" s="138" t="s">
        <v>486</v>
      </c>
      <c r="E322" s="138" t="s">
        <v>71</v>
      </c>
      <c r="F322" s="138" t="s">
        <v>245</v>
      </c>
      <c r="G322" s="138" t="s">
        <v>246</v>
      </c>
      <c r="H322" s="138" t="s">
        <v>487</v>
      </c>
      <c r="I322" s="139">
        <v>39083</v>
      </c>
      <c r="J322" s="139">
        <v>41274</v>
      </c>
      <c r="K322" s="139" t="s">
        <v>259</v>
      </c>
      <c r="L322" s="140">
        <v>13229331.439999999</v>
      </c>
      <c r="M322" s="140">
        <v>11338699.060000001</v>
      </c>
      <c r="N322" s="140">
        <v>9637894.1999999993</v>
      </c>
    </row>
    <row r="323" spans="1:14" ht="71.400000000000006" x14ac:dyDescent="0.3">
      <c r="A323" s="137">
        <v>320</v>
      </c>
      <c r="B323" s="138" t="s">
        <v>2701</v>
      </c>
      <c r="C323" s="138" t="s">
        <v>488</v>
      </c>
      <c r="D323" s="138" t="s">
        <v>489</v>
      </c>
      <c r="E323" s="138" t="s">
        <v>39</v>
      </c>
      <c r="F323" s="138" t="s">
        <v>490</v>
      </c>
      <c r="G323" s="138" t="s">
        <v>491</v>
      </c>
      <c r="H323" s="138" t="s">
        <v>492</v>
      </c>
      <c r="I323" s="139">
        <v>39083</v>
      </c>
      <c r="J323" s="139">
        <v>41274</v>
      </c>
      <c r="K323" s="139" t="s">
        <v>288</v>
      </c>
      <c r="L323" s="140">
        <v>14125902.960000001</v>
      </c>
      <c r="M323" s="140">
        <v>14125902.960000001</v>
      </c>
      <c r="N323" s="140">
        <v>12007017.51</v>
      </c>
    </row>
    <row r="324" spans="1:14" ht="102" x14ac:dyDescent="0.3">
      <c r="A324" s="145">
        <v>321</v>
      </c>
      <c r="B324" s="138" t="s">
        <v>2702</v>
      </c>
      <c r="C324" s="138" t="s">
        <v>493</v>
      </c>
      <c r="D324" s="138" t="s">
        <v>494</v>
      </c>
      <c r="E324" s="138" t="s">
        <v>178</v>
      </c>
      <c r="F324" s="138" t="s">
        <v>184</v>
      </c>
      <c r="G324" s="138" t="s">
        <v>185</v>
      </c>
      <c r="H324" s="138" t="s">
        <v>495</v>
      </c>
      <c r="I324" s="139">
        <v>39083</v>
      </c>
      <c r="J324" s="139">
        <v>40816</v>
      </c>
      <c r="K324" s="139" t="s">
        <v>288</v>
      </c>
      <c r="L324" s="140">
        <v>1481471.63</v>
      </c>
      <c r="M324" s="140">
        <v>1475521.63</v>
      </c>
      <c r="N324" s="140">
        <v>1254193.3799999999</v>
      </c>
    </row>
    <row r="325" spans="1:14" ht="81.599999999999994" x14ac:dyDescent="0.3">
      <c r="A325" s="137">
        <v>322</v>
      </c>
      <c r="B325" s="138" t="s">
        <v>2703</v>
      </c>
      <c r="C325" s="138" t="s">
        <v>496</v>
      </c>
      <c r="D325" s="138" t="s">
        <v>497</v>
      </c>
      <c r="E325" s="138" t="s">
        <v>90</v>
      </c>
      <c r="F325" s="138" t="s">
        <v>498</v>
      </c>
      <c r="G325" s="138" t="s">
        <v>499</v>
      </c>
      <c r="H325" s="138" t="s">
        <v>500</v>
      </c>
      <c r="I325" s="139">
        <v>39083</v>
      </c>
      <c r="J325" s="139">
        <v>41152</v>
      </c>
      <c r="K325" s="139" t="s">
        <v>288</v>
      </c>
      <c r="L325" s="140">
        <v>4661655</v>
      </c>
      <c r="M325" s="140">
        <v>4611655</v>
      </c>
      <c r="N325" s="140">
        <v>3919906.75</v>
      </c>
    </row>
    <row r="326" spans="1:14" ht="81.599999999999994" x14ac:dyDescent="0.3">
      <c r="A326" s="145">
        <v>323</v>
      </c>
      <c r="B326" s="138" t="s">
        <v>2704</v>
      </c>
      <c r="C326" s="138" t="s">
        <v>501</v>
      </c>
      <c r="D326" s="138" t="s">
        <v>502</v>
      </c>
      <c r="E326" s="138" t="s">
        <v>151</v>
      </c>
      <c r="F326" s="138" t="s">
        <v>503</v>
      </c>
      <c r="G326" s="138" t="s">
        <v>504</v>
      </c>
      <c r="H326" s="138" t="s">
        <v>505</v>
      </c>
      <c r="I326" s="139">
        <v>39083</v>
      </c>
      <c r="J326" s="139">
        <v>40693</v>
      </c>
      <c r="K326" s="139" t="s">
        <v>259</v>
      </c>
      <c r="L326" s="140">
        <v>8917545.25</v>
      </c>
      <c r="M326" s="140">
        <v>8072906.75</v>
      </c>
      <c r="N326" s="140">
        <v>6861970.7300000004</v>
      </c>
    </row>
    <row r="327" spans="1:14" ht="91.8" x14ac:dyDescent="0.3">
      <c r="A327" s="137">
        <v>324</v>
      </c>
      <c r="B327" s="138" t="s">
        <v>2705</v>
      </c>
      <c r="C327" s="138" t="s">
        <v>506</v>
      </c>
      <c r="D327" s="138" t="s">
        <v>507</v>
      </c>
      <c r="E327" s="138" t="s">
        <v>90</v>
      </c>
      <c r="F327" s="138" t="s">
        <v>361</v>
      </c>
      <c r="G327" s="138" t="s">
        <v>508</v>
      </c>
      <c r="H327" s="138" t="s">
        <v>509</v>
      </c>
      <c r="I327" s="139">
        <v>39083</v>
      </c>
      <c r="J327" s="139">
        <v>41090</v>
      </c>
      <c r="K327" s="139" t="s">
        <v>259</v>
      </c>
      <c r="L327" s="140">
        <v>5838382.7300000004</v>
      </c>
      <c r="M327" s="140">
        <v>5838382.7300000004</v>
      </c>
      <c r="N327" s="140">
        <v>4670706.18</v>
      </c>
    </row>
    <row r="328" spans="1:14" ht="102" x14ac:dyDescent="0.3">
      <c r="A328" s="145">
        <v>325</v>
      </c>
      <c r="B328" s="138" t="s">
        <v>2706</v>
      </c>
      <c r="C328" s="138" t="s">
        <v>510</v>
      </c>
      <c r="D328" s="138" t="s">
        <v>387</v>
      </c>
      <c r="E328" s="138" t="s">
        <v>164</v>
      </c>
      <c r="F328" s="138" t="s">
        <v>388</v>
      </c>
      <c r="G328" s="138" t="s">
        <v>389</v>
      </c>
      <c r="H328" s="138" t="s">
        <v>390</v>
      </c>
      <c r="I328" s="139">
        <v>39083</v>
      </c>
      <c r="J328" s="139">
        <v>41182</v>
      </c>
      <c r="K328" s="139" t="s">
        <v>288</v>
      </c>
      <c r="L328" s="140">
        <v>5111877.67</v>
      </c>
      <c r="M328" s="140">
        <v>5111877.67</v>
      </c>
      <c r="N328" s="140">
        <v>4345096.01</v>
      </c>
    </row>
    <row r="329" spans="1:14" ht="71.400000000000006" x14ac:dyDescent="0.3">
      <c r="A329" s="137">
        <v>326</v>
      </c>
      <c r="B329" s="138" t="s">
        <v>2707</v>
      </c>
      <c r="C329" s="138" t="s">
        <v>511</v>
      </c>
      <c r="D329" s="138" t="s">
        <v>377</v>
      </c>
      <c r="E329" s="138" t="s">
        <v>96</v>
      </c>
      <c r="F329" s="138" t="s">
        <v>378</v>
      </c>
      <c r="G329" s="138" t="s">
        <v>379</v>
      </c>
      <c r="H329" s="138" t="s">
        <v>380</v>
      </c>
      <c r="I329" s="139">
        <v>39083</v>
      </c>
      <c r="J329" s="139">
        <v>41029</v>
      </c>
      <c r="K329" s="139" t="s">
        <v>288</v>
      </c>
      <c r="L329" s="140">
        <v>7913286.0999999996</v>
      </c>
      <c r="M329" s="140">
        <v>6551577.29</v>
      </c>
      <c r="N329" s="140">
        <v>5568840.6900000004</v>
      </c>
    </row>
    <row r="330" spans="1:14" ht="91.8" x14ac:dyDescent="0.3">
      <c r="A330" s="145">
        <v>327</v>
      </c>
      <c r="B330" s="138" t="s">
        <v>2708</v>
      </c>
      <c r="C330" s="138" t="s">
        <v>512</v>
      </c>
      <c r="D330" s="138" t="s">
        <v>513</v>
      </c>
      <c r="E330" s="138" t="s">
        <v>96</v>
      </c>
      <c r="F330" s="138" t="s">
        <v>514</v>
      </c>
      <c r="G330" s="138" t="s">
        <v>515</v>
      </c>
      <c r="H330" s="138" t="s">
        <v>516</v>
      </c>
      <c r="I330" s="139">
        <v>39083</v>
      </c>
      <c r="J330" s="139">
        <v>41090</v>
      </c>
      <c r="K330" s="139" t="s">
        <v>450</v>
      </c>
      <c r="L330" s="140">
        <v>947734.54</v>
      </c>
      <c r="M330" s="140">
        <v>947734.54</v>
      </c>
      <c r="N330" s="140">
        <v>805574.35</v>
      </c>
    </row>
    <row r="331" spans="1:14" ht="61.2" x14ac:dyDescent="0.3">
      <c r="A331" s="137">
        <v>328</v>
      </c>
      <c r="B331" s="138" t="s">
        <v>2709</v>
      </c>
      <c r="C331" s="138" t="s">
        <v>517</v>
      </c>
      <c r="D331" s="138" t="s">
        <v>518</v>
      </c>
      <c r="E331" s="138" t="s">
        <v>96</v>
      </c>
      <c r="F331" s="138" t="s">
        <v>519</v>
      </c>
      <c r="G331" s="138" t="s">
        <v>520</v>
      </c>
      <c r="H331" s="138" t="s">
        <v>521</v>
      </c>
      <c r="I331" s="139">
        <v>39083</v>
      </c>
      <c r="J331" s="139">
        <v>41394</v>
      </c>
      <c r="K331" s="139" t="s">
        <v>282</v>
      </c>
      <c r="L331" s="140">
        <v>1061423.28</v>
      </c>
      <c r="M331" s="140">
        <v>1049917.28</v>
      </c>
      <c r="N331" s="140">
        <v>892429.68</v>
      </c>
    </row>
    <row r="332" spans="1:14" ht="102" x14ac:dyDescent="0.3">
      <c r="A332" s="145">
        <v>329</v>
      </c>
      <c r="B332" s="138" t="s">
        <v>2710</v>
      </c>
      <c r="C332" s="138" t="s">
        <v>522</v>
      </c>
      <c r="D332" s="138" t="s">
        <v>523</v>
      </c>
      <c r="E332" s="138" t="s">
        <v>169</v>
      </c>
      <c r="F332" s="138" t="s">
        <v>170</v>
      </c>
      <c r="G332" s="138" t="s">
        <v>524</v>
      </c>
      <c r="H332" s="138" t="s">
        <v>525</v>
      </c>
      <c r="I332" s="139">
        <v>39083</v>
      </c>
      <c r="J332" s="139">
        <v>41213</v>
      </c>
      <c r="K332" s="139" t="s">
        <v>253</v>
      </c>
      <c r="L332" s="140">
        <v>1968646.46</v>
      </c>
      <c r="M332" s="140">
        <v>1968646.46</v>
      </c>
      <c r="N332" s="140">
        <v>1673349.49</v>
      </c>
    </row>
    <row r="333" spans="1:14" ht="91.8" x14ac:dyDescent="0.3">
      <c r="A333" s="137">
        <v>330</v>
      </c>
      <c r="B333" s="138" t="s">
        <v>2711</v>
      </c>
      <c r="C333" s="138" t="s">
        <v>526</v>
      </c>
      <c r="D333" s="138" t="s">
        <v>527</v>
      </c>
      <c r="E333" s="138" t="s">
        <v>96</v>
      </c>
      <c r="F333" s="138" t="s">
        <v>528</v>
      </c>
      <c r="G333" s="138" t="s">
        <v>529</v>
      </c>
      <c r="H333" s="138" t="s">
        <v>530</v>
      </c>
      <c r="I333" s="139">
        <v>39083</v>
      </c>
      <c r="J333" s="139">
        <v>40543</v>
      </c>
      <c r="K333" s="139" t="s">
        <v>282</v>
      </c>
      <c r="L333" s="140">
        <v>3923390</v>
      </c>
      <c r="M333" s="140">
        <v>3923390</v>
      </c>
      <c r="N333" s="140">
        <v>3334881.5</v>
      </c>
    </row>
    <row r="334" spans="1:14" ht="61.2" x14ac:dyDescent="0.3">
      <c r="A334" s="145">
        <v>331</v>
      </c>
      <c r="B334" s="138" t="s">
        <v>2712</v>
      </c>
      <c r="C334" s="138" t="s">
        <v>531</v>
      </c>
      <c r="D334" s="138" t="s">
        <v>532</v>
      </c>
      <c r="E334" s="138" t="s">
        <v>178</v>
      </c>
      <c r="F334" s="138" t="s">
        <v>533</v>
      </c>
      <c r="G334" s="138" t="s">
        <v>534</v>
      </c>
      <c r="H334" s="138" t="s">
        <v>535</v>
      </c>
      <c r="I334" s="139">
        <v>39083</v>
      </c>
      <c r="J334" s="139">
        <v>40574</v>
      </c>
      <c r="K334" s="139" t="s">
        <v>288</v>
      </c>
      <c r="L334" s="140">
        <v>7494832.5499999998</v>
      </c>
      <c r="M334" s="140">
        <v>4544954.54</v>
      </c>
      <c r="N334" s="140">
        <v>3863211.35</v>
      </c>
    </row>
    <row r="335" spans="1:14" ht="91.8" x14ac:dyDescent="0.3">
      <c r="A335" s="137">
        <v>332</v>
      </c>
      <c r="B335" s="138" t="s">
        <v>2713</v>
      </c>
      <c r="C335" s="138" t="s">
        <v>536</v>
      </c>
      <c r="D335" s="138" t="s">
        <v>223</v>
      </c>
      <c r="E335" s="138" t="s">
        <v>90</v>
      </c>
      <c r="F335" s="138" t="s">
        <v>224</v>
      </c>
      <c r="G335" s="138" t="s">
        <v>225</v>
      </c>
      <c r="H335" s="138" t="s">
        <v>537</v>
      </c>
      <c r="I335" s="139">
        <v>39083</v>
      </c>
      <c r="J335" s="139">
        <v>40329</v>
      </c>
      <c r="K335" s="139" t="s">
        <v>259</v>
      </c>
      <c r="L335" s="140">
        <v>6127135.9100000001</v>
      </c>
      <c r="M335" s="140">
        <v>6127135.9100000001</v>
      </c>
      <c r="N335" s="140">
        <v>5208065.5199999996</v>
      </c>
    </row>
    <row r="336" spans="1:14" ht="91.8" x14ac:dyDescent="0.3">
      <c r="A336" s="145">
        <v>333</v>
      </c>
      <c r="B336" s="138" t="s">
        <v>2714</v>
      </c>
      <c r="C336" s="138" t="s">
        <v>538</v>
      </c>
      <c r="D336" s="138" t="s">
        <v>539</v>
      </c>
      <c r="E336" s="138" t="s">
        <v>108</v>
      </c>
      <c r="F336" s="138" t="s">
        <v>540</v>
      </c>
      <c r="G336" s="138" t="s">
        <v>541</v>
      </c>
      <c r="H336" s="138" t="s">
        <v>542</v>
      </c>
      <c r="I336" s="139">
        <v>39083</v>
      </c>
      <c r="J336" s="139">
        <v>40633</v>
      </c>
      <c r="K336" s="139" t="s">
        <v>259</v>
      </c>
      <c r="L336" s="140">
        <v>6236794.8799999999</v>
      </c>
      <c r="M336" s="140">
        <v>6236794.8799999999</v>
      </c>
      <c r="N336" s="140">
        <v>5301275.6399999997</v>
      </c>
    </row>
    <row r="337" spans="1:14" ht="91.8" x14ac:dyDescent="0.3">
      <c r="A337" s="137">
        <v>334</v>
      </c>
      <c r="B337" s="138" t="s">
        <v>2715</v>
      </c>
      <c r="C337" s="138" t="s">
        <v>543</v>
      </c>
      <c r="D337" s="138" t="s">
        <v>50</v>
      </c>
      <c r="E337" s="138" t="s">
        <v>10</v>
      </c>
      <c r="F337" s="138" t="s">
        <v>544</v>
      </c>
      <c r="G337" s="138" t="s">
        <v>51</v>
      </c>
      <c r="H337" s="138" t="s">
        <v>545</v>
      </c>
      <c r="I337" s="139">
        <v>39083</v>
      </c>
      <c r="J337" s="139">
        <v>40512</v>
      </c>
      <c r="K337" s="139" t="s">
        <v>288</v>
      </c>
      <c r="L337" s="140">
        <v>6555089.0899999999</v>
      </c>
      <c r="M337" s="140">
        <v>6555089.0899999999</v>
      </c>
      <c r="N337" s="140">
        <v>5571825.7199999997</v>
      </c>
    </row>
    <row r="338" spans="1:14" ht="81.599999999999994" x14ac:dyDescent="0.3">
      <c r="A338" s="145">
        <v>335</v>
      </c>
      <c r="B338" s="138" t="s">
        <v>2716</v>
      </c>
      <c r="C338" s="138" t="s">
        <v>546</v>
      </c>
      <c r="D338" s="138" t="s">
        <v>547</v>
      </c>
      <c r="E338" s="138" t="s">
        <v>90</v>
      </c>
      <c r="F338" s="138" t="s">
        <v>548</v>
      </c>
      <c r="G338" s="138" t="s">
        <v>549</v>
      </c>
      <c r="H338" s="138" t="s">
        <v>550</v>
      </c>
      <c r="I338" s="139">
        <v>39083</v>
      </c>
      <c r="J338" s="139">
        <v>41820</v>
      </c>
      <c r="K338" s="139" t="s">
        <v>259</v>
      </c>
      <c r="L338" s="140">
        <v>11076434.560000001</v>
      </c>
      <c r="M338" s="140">
        <v>7928631.5599999996</v>
      </c>
      <c r="N338" s="140">
        <v>6739336.8799999999</v>
      </c>
    </row>
    <row r="339" spans="1:14" ht="71.400000000000006" x14ac:dyDescent="0.3">
      <c r="A339" s="137">
        <v>336</v>
      </c>
      <c r="B339" s="138" t="s">
        <v>2717</v>
      </c>
      <c r="C339" s="138" t="s">
        <v>551</v>
      </c>
      <c r="D339" s="138" t="s">
        <v>552</v>
      </c>
      <c r="E339" s="138" t="s">
        <v>90</v>
      </c>
      <c r="F339" s="138" t="s">
        <v>553</v>
      </c>
      <c r="G339" s="138" t="s">
        <v>554</v>
      </c>
      <c r="H339" s="138" t="s">
        <v>555</v>
      </c>
      <c r="I339" s="139">
        <v>39083</v>
      </c>
      <c r="J339" s="139">
        <v>41517</v>
      </c>
      <c r="K339" s="139" t="s">
        <v>259</v>
      </c>
      <c r="L339" s="140">
        <v>9805634.6799999997</v>
      </c>
      <c r="M339" s="140">
        <v>9071188.0199999996</v>
      </c>
      <c r="N339" s="140">
        <v>7710509.8099999996</v>
      </c>
    </row>
    <row r="340" spans="1:14" ht="91.8" x14ac:dyDescent="0.3">
      <c r="A340" s="145">
        <v>337</v>
      </c>
      <c r="B340" s="138" t="s">
        <v>2718</v>
      </c>
      <c r="C340" s="138" t="s">
        <v>556</v>
      </c>
      <c r="D340" s="138" t="s">
        <v>557</v>
      </c>
      <c r="E340" s="138" t="s">
        <v>291</v>
      </c>
      <c r="F340" s="138" t="s">
        <v>482</v>
      </c>
      <c r="G340" s="138" t="s">
        <v>558</v>
      </c>
      <c r="H340" s="138" t="s">
        <v>559</v>
      </c>
      <c r="I340" s="139">
        <v>39083</v>
      </c>
      <c r="J340" s="139">
        <v>40527</v>
      </c>
      <c r="K340" s="139" t="s">
        <v>253</v>
      </c>
      <c r="L340" s="140">
        <v>1712550.6</v>
      </c>
      <c r="M340" s="140">
        <v>709515.4</v>
      </c>
      <c r="N340" s="140">
        <v>603088.09</v>
      </c>
    </row>
    <row r="341" spans="1:14" ht="81.599999999999994" x14ac:dyDescent="0.3">
      <c r="A341" s="137">
        <v>338</v>
      </c>
      <c r="B341" s="138" t="s">
        <v>2719</v>
      </c>
      <c r="C341" s="138" t="s">
        <v>560</v>
      </c>
      <c r="D341" s="138" t="s">
        <v>561</v>
      </c>
      <c r="E341" s="138" t="s">
        <v>10</v>
      </c>
      <c r="F341" s="138" t="s">
        <v>562</v>
      </c>
      <c r="G341" s="138" t="s">
        <v>563</v>
      </c>
      <c r="H341" s="138" t="s">
        <v>564</v>
      </c>
      <c r="I341" s="139">
        <v>39083</v>
      </c>
      <c r="J341" s="139">
        <v>40724</v>
      </c>
      <c r="K341" s="139" t="s">
        <v>282</v>
      </c>
      <c r="L341" s="140">
        <v>1464622.1</v>
      </c>
      <c r="M341" s="140">
        <v>1464622.1</v>
      </c>
      <c r="N341" s="140">
        <v>1244928.78</v>
      </c>
    </row>
    <row r="342" spans="1:14" ht="71.400000000000006" x14ac:dyDescent="0.3">
      <c r="A342" s="145">
        <v>339</v>
      </c>
      <c r="B342" s="138" t="s">
        <v>2720</v>
      </c>
      <c r="C342" s="138" t="s">
        <v>565</v>
      </c>
      <c r="D342" s="138" t="s">
        <v>566</v>
      </c>
      <c r="E342" s="138" t="s">
        <v>96</v>
      </c>
      <c r="F342" s="138" t="s">
        <v>567</v>
      </c>
      <c r="G342" s="138" t="s">
        <v>568</v>
      </c>
      <c r="H342" s="138" t="s">
        <v>569</v>
      </c>
      <c r="I342" s="139">
        <v>39083</v>
      </c>
      <c r="J342" s="139">
        <v>42338</v>
      </c>
      <c r="K342" s="139" t="s">
        <v>282</v>
      </c>
      <c r="L342" s="140">
        <v>1748620</v>
      </c>
      <c r="M342" s="140">
        <v>1317325</v>
      </c>
      <c r="N342" s="140">
        <v>1119726.25</v>
      </c>
    </row>
    <row r="343" spans="1:14" ht="91.8" x14ac:dyDescent="0.3">
      <c r="A343" s="137">
        <v>340</v>
      </c>
      <c r="B343" s="138" t="s">
        <v>2721</v>
      </c>
      <c r="C343" s="138" t="s">
        <v>570</v>
      </c>
      <c r="D343" s="138" t="s">
        <v>571</v>
      </c>
      <c r="E343" s="138" t="s">
        <v>151</v>
      </c>
      <c r="F343" s="138" t="s">
        <v>572</v>
      </c>
      <c r="G343" s="138" t="s">
        <v>573</v>
      </c>
      <c r="H343" s="138" t="s">
        <v>574</v>
      </c>
      <c r="I343" s="139">
        <v>39083</v>
      </c>
      <c r="J343" s="139">
        <v>41243</v>
      </c>
      <c r="K343" s="139" t="s">
        <v>259</v>
      </c>
      <c r="L343" s="140">
        <v>3973940.26</v>
      </c>
      <c r="M343" s="140">
        <v>3940838.06</v>
      </c>
      <c r="N343" s="140">
        <v>3349712.35</v>
      </c>
    </row>
    <row r="344" spans="1:14" ht="153" x14ac:dyDescent="0.3">
      <c r="A344" s="145">
        <v>341</v>
      </c>
      <c r="B344" s="138" t="s">
        <v>2722</v>
      </c>
      <c r="C344" s="138" t="s">
        <v>575</v>
      </c>
      <c r="D344" s="138" t="s">
        <v>576</v>
      </c>
      <c r="E344" s="138" t="s">
        <v>141</v>
      </c>
      <c r="F344" s="138" t="s">
        <v>577</v>
      </c>
      <c r="G344" s="138" t="s">
        <v>578</v>
      </c>
      <c r="H344" s="138" t="s">
        <v>579</v>
      </c>
      <c r="I344" s="139">
        <v>39083</v>
      </c>
      <c r="J344" s="139">
        <v>40877</v>
      </c>
      <c r="K344" s="139" t="s">
        <v>259</v>
      </c>
      <c r="L344" s="140">
        <v>3597000</v>
      </c>
      <c r="M344" s="140">
        <v>3057450</v>
      </c>
      <c r="N344" s="140">
        <v>2598832.5</v>
      </c>
    </row>
    <row r="345" spans="1:14" ht="91.8" x14ac:dyDescent="0.3">
      <c r="A345" s="137">
        <v>342</v>
      </c>
      <c r="B345" s="138" t="s">
        <v>2723</v>
      </c>
      <c r="C345" s="138" t="s">
        <v>580</v>
      </c>
      <c r="D345" s="138" t="s">
        <v>315</v>
      </c>
      <c r="E345" s="138" t="s">
        <v>169</v>
      </c>
      <c r="F345" s="138" t="s">
        <v>316</v>
      </c>
      <c r="G345" s="138" t="s">
        <v>317</v>
      </c>
      <c r="H345" s="138" t="s">
        <v>318</v>
      </c>
      <c r="I345" s="139">
        <v>39083</v>
      </c>
      <c r="J345" s="139">
        <v>40724</v>
      </c>
      <c r="K345" s="139" t="s">
        <v>288</v>
      </c>
      <c r="L345" s="140">
        <v>7493073.6600000001</v>
      </c>
      <c r="M345" s="140">
        <v>6811615.3200000003</v>
      </c>
      <c r="N345" s="140">
        <v>5789873.0199999996</v>
      </c>
    </row>
    <row r="346" spans="1:14" ht="81.599999999999994" x14ac:dyDescent="0.3">
      <c r="A346" s="145">
        <v>343</v>
      </c>
      <c r="B346" s="138" t="s">
        <v>2724</v>
      </c>
      <c r="C346" s="138" t="s">
        <v>581</v>
      </c>
      <c r="D346" s="138" t="s">
        <v>582</v>
      </c>
      <c r="E346" s="138" t="s">
        <v>178</v>
      </c>
      <c r="F346" s="138" t="s">
        <v>583</v>
      </c>
      <c r="G346" s="138" t="s">
        <v>584</v>
      </c>
      <c r="H346" s="138" t="s">
        <v>585</v>
      </c>
      <c r="I346" s="139">
        <v>39083</v>
      </c>
      <c r="J346" s="139">
        <v>42004</v>
      </c>
      <c r="K346" s="139" t="s">
        <v>259</v>
      </c>
      <c r="L346" s="140">
        <v>17980548.77</v>
      </c>
      <c r="M346" s="140">
        <v>15503056.390000001</v>
      </c>
      <c r="N346" s="140">
        <v>13177597.93</v>
      </c>
    </row>
    <row r="347" spans="1:14" ht="91.8" x14ac:dyDescent="0.3">
      <c r="A347" s="137">
        <v>344</v>
      </c>
      <c r="B347" s="138" t="s">
        <v>2725</v>
      </c>
      <c r="C347" s="138" t="s">
        <v>586</v>
      </c>
      <c r="D347" s="138" t="s">
        <v>587</v>
      </c>
      <c r="E347" s="138" t="s">
        <v>56</v>
      </c>
      <c r="F347" s="138" t="s">
        <v>588</v>
      </c>
      <c r="G347" s="138" t="s">
        <v>589</v>
      </c>
      <c r="H347" s="138" t="s">
        <v>590</v>
      </c>
      <c r="I347" s="139">
        <v>39083</v>
      </c>
      <c r="J347" s="139">
        <v>41486</v>
      </c>
      <c r="K347" s="139" t="s">
        <v>282</v>
      </c>
      <c r="L347" s="140">
        <v>1330683.96</v>
      </c>
      <c r="M347" s="140">
        <v>1313563.0900000001</v>
      </c>
      <c r="N347" s="140">
        <v>1116528.6200000001</v>
      </c>
    </row>
    <row r="348" spans="1:14" ht="71.400000000000006" x14ac:dyDescent="0.3">
      <c r="A348" s="145">
        <v>345</v>
      </c>
      <c r="B348" s="138" t="s">
        <v>2726</v>
      </c>
      <c r="C348" s="138" t="s">
        <v>591</v>
      </c>
      <c r="D348" s="138" t="s">
        <v>592</v>
      </c>
      <c r="E348" s="138" t="s">
        <v>178</v>
      </c>
      <c r="F348" s="138" t="s">
        <v>179</v>
      </c>
      <c r="G348" s="138" t="s">
        <v>180</v>
      </c>
      <c r="H348" s="138" t="s">
        <v>593</v>
      </c>
      <c r="I348" s="139">
        <v>39083</v>
      </c>
      <c r="J348" s="139">
        <v>40877</v>
      </c>
      <c r="K348" s="139" t="s">
        <v>282</v>
      </c>
      <c r="L348" s="140">
        <v>3926620.44</v>
      </c>
      <c r="M348" s="140">
        <v>3926620.44</v>
      </c>
      <c r="N348" s="140">
        <v>3337627.37</v>
      </c>
    </row>
    <row r="349" spans="1:14" ht="81.599999999999994" x14ac:dyDescent="0.3">
      <c r="A349" s="137">
        <v>346</v>
      </c>
      <c r="B349" s="138" t="s">
        <v>2727</v>
      </c>
      <c r="C349" s="138" t="s">
        <v>594</v>
      </c>
      <c r="D349" s="138" t="s">
        <v>595</v>
      </c>
      <c r="E349" s="138" t="s">
        <v>151</v>
      </c>
      <c r="F349" s="138" t="s">
        <v>596</v>
      </c>
      <c r="G349" s="138" t="s">
        <v>597</v>
      </c>
      <c r="H349" s="138" t="s">
        <v>598</v>
      </c>
      <c r="I349" s="139">
        <v>39083</v>
      </c>
      <c r="J349" s="139">
        <v>41578</v>
      </c>
      <c r="K349" s="139" t="s">
        <v>282</v>
      </c>
      <c r="L349" s="140">
        <v>5491359.9000000004</v>
      </c>
      <c r="M349" s="140">
        <v>5486859.9000000004</v>
      </c>
      <c r="N349" s="140">
        <v>4663830.91</v>
      </c>
    </row>
    <row r="350" spans="1:14" ht="91.8" x14ac:dyDescent="0.3">
      <c r="A350" s="145">
        <v>347</v>
      </c>
      <c r="B350" s="138" t="s">
        <v>2728</v>
      </c>
      <c r="C350" s="138" t="s">
        <v>599</v>
      </c>
      <c r="D350" s="138" t="s">
        <v>382</v>
      </c>
      <c r="E350" s="138" t="s">
        <v>71</v>
      </c>
      <c r="F350" s="138" t="s">
        <v>383</v>
      </c>
      <c r="G350" s="138" t="s">
        <v>384</v>
      </c>
      <c r="H350" s="138" t="s">
        <v>385</v>
      </c>
      <c r="I350" s="139">
        <v>39083</v>
      </c>
      <c r="J350" s="139">
        <v>40847</v>
      </c>
      <c r="K350" s="139" t="s">
        <v>259</v>
      </c>
      <c r="L350" s="140">
        <v>2977093.82</v>
      </c>
      <c r="M350" s="140">
        <v>2977093.82</v>
      </c>
      <c r="N350" s="140">
        <v>2530529.7400000002</v>
      </c>
    </row>
    <row r="351" spans="1:14" ht="81.599999999999994" x14ac:dyDescent="0.3">
      <c r="A351" s="137">
        <v>348</v>
      </c>
      <c r="B351" s="138" t="s">
        <v>2729</v>
      </c>
      <c r="C351" s="138" t="s">
        <v>600</v>
      </c>
      <c r="D351" s="138" t="s">
        <v>601</v>
      </c>
      <c r="E351" s="138" t="s">
        <v>71</v>
      </c>
      <c r="F351" s="138" t="s">
        <v>602</v>
      </c>
      <c r="G351" s="138" t="s">
        <v>603</v>
      </c>
      <c r="H351" s="138" t="s">
        <v>604</v>
      </c>
      <c r="I351" s="139">
        <v>39083</v>
      </c>
      <c r="J351" s="139">
        <v>40877</v>
      </c>
      <c r="K351" s="139" t="s">
        <v>259</v>
      </c>
      <c r="L351" s="140">
        <v>6116833.9900000002</v>
      </c>
      <c r="M351" s="140">
        <v>6103624.0199999996</v>
      </c>
      <c r="N351" s="140">
        <v>5188080.41</v>
      </c>
    </row>
    <row r="352" spans="1:14" ht="71.400000000000006" x14ac:dyDescent="0.3">
      <c r="A352" s="145">
        <v>349</v>
      </c>
      <c r="B352" s="138" t="s">
        <v>2730</v>
      </c>
      <c r="C352" s="138" t="s">
        <v>605</v>
      </c>
      <c r="D352" s="138" t="s">
        <v>606</v>
      </c>
      <c r="E352" s="138" t="s">
        <v>96</v>
      </c>
      <c r="F352" s="138" t="s">
        <v>343</v>
      </c>
      <c r="G352" s="138" t="s">
        <v>344</v>
      </c>
      <c r="H352" s="138" t="s">
        <v>345</v>
      </c>
      <c r="I352" s="139">
        <v>39083</v>
      </c>
      <c r="J352" s="139">
        <v>40328</v>
      </c>
      <c r="K352" s="139" t="s">
        <v>259</v>
      </c>
      <c r="L352" s="140">
        <v>7278792.5599999996</v>
      </c>
      <c r="M352" s="140">
        <v>6553510.8099999996</v>
      </c>
      <c r="N352" s="140">
        <v>5570484.1799999997</v>
      </c>
    </row>
    <row r="353" spans="1:14" ht="122.4" x14ac:dyDescent="0.3">
      <c r="A353" s="137">
        <v>350</v>
      </c>
      <c r="B353" s="138" t="s">
        <v>2731</v>
      </c>
      <c r="C353" s="138" t="s">
        <v>607</v>
      </c>
      <c r="D353" s="138" t="s">
        <v>608</v>
      </c>
      <c r="E353" s="138" t="s">
        <v>291</v>
      </c>
      <c r="F353" s="138" t="s">
        <v>609</v>
      </c>
      <c r="G353" s="138" t="s">
        <v>610</v>
      </c>
      <c r="H353" s="138" t="s">
        <v>611</v>
      </c>
      <c r="I353" s="139">
        <v>39083</v>
      </c>
      <c r="J353" s="139">
        <v>40755</v>
      </c>
      <c r="K353" s="139" t="s">
        <v>288</v>
      </c>
      <c r="L353" s="140">
        <v>7037530</v>
      </c>
      <c r="M353" s="140">
        <v>5597480</v>
      </c>
      <c r="N353" s="140">
        <v>4757850</v>
      </c>
    </row>
    <row r="354" spans="1:14" ht="71.400000000000006" x14ac:dyDescent="0.3">
      <c r="A354" s="145">
        <v>351</v>
      </c>
      <c r="B354" s="138" t="s">
        <v>2732</v>
      </c>
      <c r="C354" s="138" t="s">
        <v>612</v>
      </c>
      <c r="D354" s="138" t="s">
        <v>89</v>
      </c>
      <c r="E354" s="138" t="s">
        <v>90</v>
      </c>
      <c r="F354" s="138" t="s">
        <v>91</v>
      </c>
      <c r="G354" s="138" t="s">
        <v>92</v>
      </c>
      <c r="H354" s="138" t="s">
        <v>613</v>
      </c>
      <c r="I354" s="139">
        <v>39083</v>
      </c>
      <c r="J354" s="139">
        <v>40451</v>
      </c>
      <c r="K354" s="139" t="s">
        <v>288</v>
      </c>
      <c r="L354" s="140">
        <v>5461994.4900000002</v>
      </c>
      <c r="M354" s="140">
        <v>5326269</v>
      </c>
      <c r="N354" s="140">
        <v>4527328.6500000004</v>
      </c>
    </row>
    <row r="355" spans="1:14" ht="81.599999999999994" x14ac:dyDescent="0.3">
      <c r="A355" s="137">
        <v>352</v>
      </c>
      <c r="B355" s="138" t="s">
        <v>2733</v>
      </c>
      <c r="C355" s="138" t="s">
        <v>614</v>
      </c>
      <c r="D355" s="138" t="s">
        <v>615</v>
      </c>
      <c r="E355" s="138" t="s">
        <v>71</v>
      </c>
      <c r="F355" s="138" t="s">
        <v>245</v>
      </c>
      <c r="G355" s="138" t="s">
        <v>616</v>
      </c>
      <c r="H355" s="138" t="s">
        <v>617</v>
      </c>
      <c r="I355" s="139">
        <v>39083</v>
      </c>
      <c r="J355" s="139">
        <v>40847</v>
      </c>
      <c r="K355" s="139" t="s">
        <v>259</v>
      </c>
      <c r="L355" s="140">
        <v>7558649.0899999999</v>
      </c>
      <c r="M355" s="140">
        <v>7244053.0899999999</v>
      </c>
      <c r="N355" s="140">
        <v>6157445.1200000001</v>
      </c>
    </row>
    <row r="356" spans="1:14" ht="102" x14ac:dyDescent="0.3">
      <c r="A356" s="145">
        <v>353</v>
      </c>
      <c r="B356" s="138" t="s">
        <v>2734</v>
      </c>
      <c r="C356" s="138" t="s">
        <v>618</v>
      </c>
      <c r="D356" s="138" t="s">
        <v>619</v>
      </c>
      <c r="E356" s="138" t="s">
        <v>96</v>
      </c>
      <c r="F356" s="138" t="s">
        <v>125</v>
      </c>
      <c r="G356" s="138" t="s">
        <v>126</v>
      </c>
      <c r="H356" s="138" t="s">
        <v>620</v>
      </c>
      <c r="I356" s="139">
        <v>39083</v>
      </c>
      <c r="J356" s="139">
        <v>41243</v>
      </c>
      <c r="K356" s="139" t="s">
        <v>288</v>
      </c>
      <c r="L356" s="140">
        <v>4989818.8499999996</v>
      </c>
      <c r="M356" s="140">
        <v>4542577.41</v>
      </c>
      <c r="N356" s="140">
        <v>3861190.79</v>
      </c>
    </row>
    <row r="357" spans="1:14" ht="91.8" x14ac:dyDescent="0.3">
      <c r="A357" s="137">
        <v>354</v>
      </c>
      <c r="B357" s="138" t="s">
        <v>2735</v>
      </c>
      <c r="C357" s="138" t="s">
        <v>621</v>
      </c>
      <c r="D357" s="138" t="s">
        <v>55</v>
      </c>
      <c r="E357" s="138" t="s">
        <v>56</v>
      </c>
      <c r="F357" s="138" t="s">
        <v>57</v>
      </c>
      <c r="G357" s="138" t="s">
        <v>58</v>
      </c>
      <c r="H357" s="138" t="s">
        <v>622</v>
      </c>
      <c r="I357" s="139">
        <v>39083</v>
      </c>
      <c r="J357" s="139">
        <v>40512</v>
      </c>
      <c r="K357" s="139" t="s">
        <v>282</v>
      </c>
      <c r="L357" s="140">
        <v>2940883.88</v>
      </c>
      <c r="M357" s="141">
        <v>2940883.88</v>
      </c>
      <c r="N357" s="140">
        <v>2499751.2999999998</v>
      </c>
    </row>
    <row r="358" spans="1:14" ht="81.599999999999994" x14ac:dyDescent="0.3">
      <c r="A358" s="145">
        <v>355</v>
      </c>
      <c r="B358" s="138" t="s">
        <v>2736</v>
      </c>
      <c r="C358" s="138" t="s">
        <v>623</v>
      </c>
      <c r="D358" s="138" t="s">
        <v>624</v>
      </c>
      <c r="E358" s="138" t="s">
        <v>10</v>
      </c>
      <c r="F358" s="138" t="s">
        <v>625</v>
      </c>
      <c r="G358" s="138" t="s">
        <v>626</v>
      </c>
      <c r="H358" s="138" t="s">
        <v>627</v>
      </c>
      <c r="I358" s="139">
        <v>39083</v>
      </c>
      <c r="J358" s="139">
        <v>40574</v>
      </c>
      <c r="K358" s="139" t="s">
        <v>450</v>
      </c>
      <c r="L358" s="140">
        <v>1327198.03</v>
      </c>
      <c r="M358" s="141">
        <v>1327198.03</v>
      </c>
      <c r="N358" s="140">
        <v>1128118.32</v>
      </c>
    </row>
    <row r="359" spans="1:14" ht="81.599999999999994" x14ac:dyDescent="0.3">
      <c r="A359" s="137">
        <v>356</v>
      </c>
      <c r="B359" s="138" t="s">
        <v>2737</v>
      </c>
      <c r="C359" s="138" t="s">
        <v>628</v>
      </c>
      <c r="D359" s="138" t="s">
        <v>44</v>
      </c>
      <c r="E359" s="138" t="s">
        <v>39</v>
      </c>
      <c r="F359" s="138" t="s">
        <v>45</v>
      </c>
      <c r="G359" s="138" t="s">
        <v>46</v>
      </c>
      <c r="H359" s="138" t="s">
        <v>629</v>
      </c>
      <c r="I359" s="139">
        <v>39083</v>
      </c>
      <c r="J359" s="139">
        <v>40724</v>
      </c>
      <c r="K359" s="139" t="s">
        <v>282</v>
      </c>
      <c r="L359" s="140">
        <v>8142298.5</v>
      </c>
      <c r="M359" s="141">
        <v>8142298.5</v>
      </c>
      <c r="N359" s="140">
        <v>6920953.7199999997</v>
      </c>
    </row>
    <row r="360" spans="1:14" ht="81.599999999999994" x14ac:dyDescent="0.3">
      <c r="A360" s="145">
        <v>357</v>
      </c>
      <c r="B360" s="138" t="s">
        <v>2738</v>
      </c>
      <c r="C360" s="138" t="s">
        <v>630</v>
      </c>
      <c r="D360" s="138" t="s">
        <v>631</v>
      </c>
      <c r="E360" s="138" t="s">
        <v>10</v>
      </c>
      <c r="F360" s="138" t="s">
        <v>632</v>
      </c>
      <c r="G360" s="138" t="s">
        <v>633</v>
      </c>
      <c r="H360" s="138" t="s">
        <v>634</v>
      </c>
      <c r="I360" s="139">
        <v>39083</v>
      </c>
      <c r="J360" s="139">
        <v>40451</v>
      </c>
      <c r="K360" s="139" t="s">
        <v>288</v>
      </c>
      <c r="L360" s="140">
        <v>1721239.86</v>
      </c>
      <c r="M360" s="141">
        <v>1721239.86</v>
      </c>
      <c r="N360" s="140">
        <v>1463050</v>
      </c>
    </row>
    <row r="361" spans="1:14" ht="61.2" x14ac:dyDescent="0.3">
      <c r="A361" s="137">
        <v>358</v>
      </c>
      <c r="B361" s="138" t="s">
        <v>2739</v>
      </c>
      <c r="C361" s="138" t="s">
        <v>635</v>
      </c>
      <c r="D361" s="138" t="s">
        <v>636</v>
      </c>
      <c r="E361" s="138" t="s">
        <v>90</v>
      </c>
      <c r="F361" s="138" t="s">
        <v>361</v>
      </c>
      <c r="G361" s="138" t="s">
        <v>637</v>
      </c>
      <c r="H361" s="138" t="s">
        <v>638</v>
      </c>
      <c r="I361" s="139">
        <v>39083</v>
      </c>
      <c r="J361" s="139">
        <v>41547</v>
      </c>
      <c r="K361" s="139" t="s">
        <v>282</v>
      </c>
      <c r="L361" s="140">
        <v>3258844.99</v>
      </c>
      <c r="M361" s="141">
        <v>2809440</v>
      </c>
      <c r="N361" s="140">
        <v>2388024</v>
      </c>
    </row>
    <row r="362" spans="1:14" ht="91.8" x14ac:dyDescent="0.3">
      <c r="A362" s="145">
        <v>359</v>
      </c>
      <c r="B362" s="138" t="s">
        <v>2740</v>
      </c>
      <c r="C362" s="138" t="s">
        <v>639</v>
      </c>
      <c r="D362" s="138" t="s">
        <v>640</v>
      </c>
      <c r="E362" s="138" t="s">
        <v>164</v>
      </c>
      <c r="F362" s="138" t="s">
        <v>441</v>
      </c>
      <c r="G362" s="138" t="s">
        <v>641</v>
      </c>
      <c r="H362" s="138" t="s">
        <v>642</v>
      </c>
      <c r="I362" s="139">
        <v>39083</v>
      </c>
      <c r="J362" s="139">
        <v>41547</v>
      </c>
      <c r="K362" s="139" t="s">
        <v>259</v>
      </c>
      <c r="L362" s="140">
        <v>6667312.5999999996</v>
      </c>
      <c r="M362" s="141">
        <v>6500289.6100000003</v>
      </c>
      <c r="N362" s="140">
        <v>5525246.1600000001</v>
      </c>
    </row>
    <row r="363" spans="1:14" ht="71.400000000000006" x14ac:dyDescent="0.3">
      <c r="A363" s="137">
        <v>360</v>
      </c>
      <c r="B363" s="138" t="s">
        <v>2741</v>
      </c>
      <c r="C363" s="138" t="s">
        <v>643</v>
      </c>
      <c r="D363" s="138" t="s">
        <v>323</v>
      </c>
      <c r="E363" s="138" t="s">
        <v>141</v>
      </c>
      <c r="F363" s="138" t="s">
        <v>324</v>
      </c>
      <c r="G363" s="138" t="s">
        <v>143</v>
      </c>
      <c r="H363" s="138" t="s">
        <v>325</v>
      </c>
      <c r="I363" s="139">
        <v>39083</v>
      </c>
      <c r="J363" s="139">
        <v>40633</v>
      </c>
      <c r="K363" s="139" t="s">
        <v>282</v>
      </c>
      <c r="L363" s="140">
        <v>2410184.2400000002</v>
      </c>
      <c r="M363" s="141">
        <v>2391184.2400000002</v>
      </c>
      <c r="N363" s="140">
        <v>2032506.6</v>
      </c>
    </row>
    <row r="364" spans="1:14" ht="61.2" x14ac:dyDescent="0.3">
      <c r="A364" s="145">
        <v>361</v>
      </c>
      <c r="B364" s="138" t="s">
        <v>2742</v>
      </c>
      <c r="C364" s="138" t="s">
        <v>644</v>
      </c>
      <c r="D364" s="138" t="s">
        <v>645</v>
      </c>
      <c r="E364" s="138" t="s">
        <v>90</v>
      </c>
      <c r="F364" s="138" t="s">
        <v>646</v>
      </c>
      <c r="G364" s="138" t="s">
        <v>647</v>
      </c>
      <c r="H364" s="138" t="s">
        <v>648</v>
      </c>
      <c r="I364" s="139">
        <v>39083</v>
      </c>
      <c r="J364" s="139">
        <v>41152</v>
      </c>
      <c r="K364" s="139" t="s">
        <v>259</v>
      </c>
      <c r="L364" s="140">
        <v>21724864.899999999</v>
      </c>
      <c r="M364" s="141">
        <v>8153322.6200000001</v>
      </c>
      <c r="N364" s="140">
        <v>6930324.2199999997</v>
      </c>
    </row>
    <row r="365" spans="1:14" ht="91.8" x14ac:dyDescent="0.3">
      <c r="A365" s="137">
        <v>362</v>
      </c>
      <c r="B365" s="138" t="s">
        <v>2743</v>
      </c>
      <c r="C365" s="138" t="s">
        <v>649</v>
      </c>
      <c r="D365" s="138" t="s">
        <v>650</v>
      </c>
      <c r="E365" s="138" t="s">
        <v>39</v>
      </c>
      <c r="F365" s="138" t="s">
        <v>651</v>
      </c>
      <c r="G365" s="138" t="s">
        <v>652</v>
      </c>
      <c r="H365" s="138" t="s">
        <v>653</v>
      </c>
      <c r="I365" s="139">
        <v>39083</v>
      </c>
      <c r="J365" s="139">
        <v>40512</v>
      </c>
      <c r="K365" s="139" t="s">
        <v>282</v>
      </c>
      <c r="L365" s="140">
        <v>5486619.9900000002</v>
      </c>
      <c r="M365" s="141">
        <v>5486619.9900000002</v>
      </c>
      <c r="N365" s="140">
        <v>4663626.99</v>
      </c>
    </row>
    <row r="366" spans="1:14" ht="71.400000000000006" x14ac:dyDescent="0.3">
      <c r="A366" s="145">
        <v>363</v>
      </c>
      <c r="B366" s="138" t="s">
        <v>2744</v>
      </c>
      <c r="C366" s="138" t="s">
        <v>654</v>
      </c>
      <c r="D366" s="138" t="s">
        <v>655</v>
      </c>
      <c r="E366" s="138" t="s">
        <v>96</v>
      </c>
      <c r="F366" s="138" t="s">
        <v>97</v>
      </c>
      <c r="G366" s="138" t="s">
        <v>98</v>
      </c>
      <c r="H366" s="138" t="s">
        <v>656</v>
      </c>
      <c r="I366" s="139">
        <v>39083</v>
      </c>
      <c r="J366" s="139">
        <v>40574</v>
      </c>
      <c r="K366" s="139" t="s">
        <v>259</v>
      </c>
      <c r="L366" s="140">
        <v>3932715.17</v>
      </c>
      <c r="M366" s="141">
        <v>3838000.47</v>
      </c>
      <c r="N366" s="140">
        <v>3262300.39</v>
      </c>
    </row>
    <row r="367" spans="1:14" ht="102" x14ac:dyDescent="0.3">
      <c r="A367" s="137">
        <v>364</v>
      </c>
      <c r="B367" s="138" t="s">
        <v>2745</v>
      </c>
      <c r="C367" s="138" t="s">
        <v>657</v>
      </c>
      <c r="D367" s="138" t="s">
        <v>658</v>
      </c>
      <c r="E367" s="138" t="s">
        <v>141</v>
      </c>
      <c r="F367" s="138" t="s">
        <v>659</v>
      </c>
      <c r="G367" s="138" t="s">
        <v>660</v>
      </c>
      <c r="H367" s="138" t="s">
        <v>661</v>
      </c>
      <c r="I367" s="139">
        <v>39083</v>
      </c>
      <c r="J367" s="139">
        <v>40724</v>
      </c>
      <c r="K367" s="139" t="s">
        <v>282</v>
      </c>
      <c r="L367" s="140">
        <v>612395.64</v>
      </c>
      <c r="M367" s="141">
        <v>612395.64</v>
      </c>
      <c r="N367" s="140">
        <v>520536.29</v>
      </c>
    </row>
    <row r="368" spans="1:14" ht="71.400000000000006" x14ac:dyDescent="0.3">
      <c r="A368" s="145">
        <v>365</v>
      </c>
      <c r="B368" s="138" t="s">
        <v>2746</v>
      </c>
      <c r="C368" s="138" t="s">
        <v>662</v>
      </c>
      <c r="D368" s="138" t="s">
        <v>663</v>
      </c>
      <c r="E368" s="138" t="s">
        <v>10</v>
      </c>
      <c r="F368" s="138" t="s">
        <v>664</v>
      </c>
      <c r="G368" s="138" t="s">
        <v>665</v>
      </c>
      <c r="H368" s="138" t="s">
        <v>666</v>
      </c>
      <c r="I368" s="139">
        <v>39083</v>
      </c>
      <c r="J368" s="139">
        <v>40451</v>
      </c>
      <c r="K368" s="139" t="s">
        <v>282</v>
      </c>
      <c r="L368" s="140">
        <v>1418070</v>
      </c>
      <c r="M368" s="141">
        <v>1418070</v>
      </c>
      <c r="N368" s="140">
        <v>1205359.5</v>
      </c>
    </row>
    <row r="369" spans="1:14" ht="91.8" x14ac:dyDescent="0.3">
      <c r="A369" s="137">
        <v>366</v>
      </c>
      <c r="B369" s="138" t="s">
        <v>2747</v>
      </c>
      <c r="C369" s="138" t="s">
        <v>667</v>
      </c>
      <c r="D369" s="138" t="s">
        <v>668</v>
      </c>
      <c r="E369" s="138" t="s">
        <v>61</v>
      </c>
      <c r="F369" s="138" t="s">
        <v>669</v>
      </c>
      <c r="G369" s="138" t="s">
        <v>670</v>
      </c>
      <c r="H369" s="138" t="s">
        <v>671</v>
      </c>
      <c r="I369" s="139">
        <v>39083</v>
      </c>
      <c r="J369" s="139">
        <v>40908</v>
      </c>
      <c r="K369" s="139" t="s">
        <v>259</v>
      </c>
      <c r="L369" s="140">
        <v>2219188.4500000002</v>
      </c>
      <c r="M369" s="141">
        <v>2175508.09</v>
      </c>
      <c r="N369" s="140">
        <v>1849181.87</v>
      </c>
    </row>
    <row r="370" spans="1:14" ht="71.400000000000006" x14ac:dyDescent="0.3">
      <c r="A370" s="145">
        <v>367</v>
      </c>
      <c r="B370" s="138" t="s">
        <v>2748</v>
      </c>
      <c r="C370" s="138" t="s">
        <v>672</v>
      </c>
      <c r="D370" s="138" t="s">
        <v>673</v>
      </c>
      <c r="E370" s="138" t="s">
        <v>39</v>
      </c>
      <c r="F370" s="138" t="s">
        <v>651</v>
      </c>
      <c r="G370" s="138" t="s">
        <v>652</v>
      </c>
      <c r="H370" s="138" t="s">
        <v>653</v>
      </c>
      <c r="I370" s="139">
        <v>39083</v>
      </c>
      <c r="J370" s="139">
        <v>40482</v>
      </c>
      <c r="K370" s="139" t="s">
        <v>253</v>
      </c>
      <c r="L370" s="140">
        <v>4656068.51</v>
      </c>
      <c r="M370" s="141">
        <v>4656068.51</v>
      </c>
      <c r="N370" s="140">
        <v>3957658.23</v>
      </c>
    </row>
    <row r="371" spans="1:14" ht="91.8" x14ac:dyDescent="0.3">
      <c r="A371" s="137">
        <v>368</v>
      </c>
      <c r="B371" s="138" t="s">
        <v>2749</v>
      </c>
      <c r="C371" s="138" t="s">
        <v>674</v>
      </c>
      <c r="D371" s="138" t="s">
        <v>675</v>
      </c>
      <c r="E371" s="138" t="s">
        <v>71</v>
      </c>
      <c r="F371" s="138" t="s">
        <v>393</v>
      </c>
      <c r="G371" s="138" t="s">
        <v>394</v>
      </c>
      <c r="H371" s="138" t="s">
        <v>395</v>
      </c>
      <c r="I371" s="139">
        <v>39083</v>
      </c>
      <c r="J371" s="139">
        <v>40512</v>
      </c>
      <c r="K371" s="139" t="s">
        <v>282</v>
      </c>
      <c r="L371" s="140">
        <v>997650</v>
      </c>
      <c r="M371" s="141">
        <v>997650</v>
      </c>
      <c r="N371" s="140">
        <v>848002.5</v>
      </c>
    </row>
    <row r="372" spans="1:14" ht="71.400000000000006" x14ac:dyDescent="0.3">
      <c r="A372" s="145">
        <v>369</v>
      </c>
      <c r="B372" s="138" t="s">
        <v>2750</v>
      </c>
      <c r="C372" s="138" t="s">
        <v>676</v>
      </c>
      <c r="D372" s="138" t="s">
        <v>677</v>
      </c>
      <c r="E372" s="138" t="s">
        <v>169</v>
      </c>
      <c r="F372" s="138" t="s">
        <v>678</v>
      </c>
      <c r="G372" s="138" t="s">
        <v>679</v>
      </c>
      <c r="H372" s="138" t="s">
        <v>680</v>
      </c>
      <c r="I372" s="139">
        <v>39083</v>
      </c>
      <c r="J372" s="139">
        <v>40877</v>
      </c>
      <c r="K372" s="139" t="s">
        <v>288</v>
      </c>
      <c r="L372" s="140">
        <v>21967984</v>
      </c>
      <c r="M372" s="141">
        <v>18006544.300000001</v>
      </c>
      <c r="N372" s="140">
        <v>15305562.65</v>
      </c>
    </row>
    <row r="373" spans="1:14" ht="61.2" x14ac:dyDescent="0.3">
      <c r="A373" s="137">
        <v>370</v>
      </c>
      <c r="B373" s="138" t="s">
        <v>2751</v>
      </c>
      <c r="C373" s="138" t="s">
        <v>681</v>
      </c>
      <c r="D373" s="138" t="s">
        <v>682</v>
      </c>
      <c r="E373" s="138" t="s">
        <v>164</v>
      </c>
      <c r="F373" s="138" t="s">
        <v>441</v>
      </c>
      <c r="G373" s="138" t="s">
        <v>683</v>
      </c>
      <c r="H373" s="138" t="s">
        <v>684</v>
      </c>
      <c r="I373" s="139">
        <v>39083</v>
      </c>
      <c r="J373" s="139">
        <v>40983</v>
      </c>
      <c r="K373" s="139" t="s">
        <v>282</v>
      </c>
      <c r="L373" s="140">
        <v>4376400</v>
      </c>
      <c r="M373" s="141">
        <v>4376400</v>
      </c>
      <c r="N373" s="140">
        <v>3719940</v>
      </c>
    </row>
    <row r="374" spans="1:14" ht="91.8" x14ac:dyDescent="0.3">
      <c r="A374" s="145">
        <v>371</v>
      </c>
      <c r="B374" s="138" t="s">
        <v>2752</v>
      </c>
      <c r="C374" s="138" t="s">
        <v>685</v>
      </c>
      <c r="D374" s="138" t="s">
        <v>686</v>
      </c>
      <c r="E374" s="138" t="s">
        <v>96</v>
      </c>
      <c r="F374" s="138" t="s">
        <v>687</v>
      </c>
      <c r="G374" s="138" t="s">
        <v>688</v>
      </c>
      <c r="H374" s="138" t="s">
        <v>689</v>
      </c>
      <c r="I374" s="139">
        <v>39083</v>
      </c>
      <c r="J374" s="139">
        <v>40633</v>
      </c>
      <c r="K374" s="139" t="s">
        <v>450</v>
      </c>
      <c r="L374" s="140">
        <v>1689876</v>
      </c>
      <c r="M374" s="141">
        <v>1689876</v>
      </c>
      <c r="N374" s="140">
        <v>1436394.6</v>
      </c>
    </row>
    <row r="375" spans="1:14" ht="91.8" x14ac:dyDescent="0.3">
      <c r="A375" s="137">
        <v>372</v>
      </c>
      <c r="B375" s="138" t="s">
        <v>2753</v>
      </c>
      <c r="C375" s="138" t="s">
        <v>690</v>
      </c>
      <c r="D375" s="138" t="s">
        <v>691</v>
      </c>
      <c r="E375" s="138" t="s">
        <v>10</v>
      </c>
      <c r="F375" s="138" t="s">
        <v>132</v>
      </c>
      <c r="G375" s="138" t="s">
        <v>692</v>
      </c>
      <c r="H375" s="138" t="s">
        <v>693</v>
      </c>
      <c r="I375" s="139">
        <v>39083</v>
      </c>
      <c r="J375" s="139">
        <v>41364</v>
      </c>
      <c r="K375" s="139" t="s">
        <v>288</v>
      </c>
      <c r="L375" s="140">
        <v>1655841.23</v>
      </c>
      <c r="M375" s="141">
        <v>1655841.23</v>
      </c>
      <c r="N375" s="140">
        <v>1407465.04</v>
      </c>
    </row>
    <row r="376" spans="1:14" ht="91.8" x14ac:dyDescent="0.3">
      <c r="A376" s="145">
        <v>373</v>
      </c>
      <c r="B376" s="138" t="s">
        <v>2754</v>
      </c>
      <c r="C376" s="138" t="s">
        <v>694</v>
      </c>
      <c r="D376" s="138" t="s">
        <v>695</v>
      </c>
      <c r="E376" s="138" t="s">
        <v>164</v>
      </c>
      <c r="F376" s="138" t="s">
        <v>232</v>
      </c>
      <c r="G376" s="138" t="s">
        <v>233</v>
      </c>
      <c r="H376" s="138" t="s">
        <v>696</v>
      </c>
      <c r="I376" s="139">
        <v>39083</v>
      </c>
      <c r="J376" s="139">
        <v>41090</v>
      </c>
      <c r="K376" s="139" t="s">
        <v>288</v>
      </c>
      <c r="L376" s="140">
        <v>4956786.82</v>
      </c>
      <c r="M376" s="141">
        <v>3820812.73</v>
      </c>
      <c r="N376" s="140">
        <v>3247690.82</v>
      </c>
    </row>
    <row r="377" spans="1:14" ht="71.400000000000006" x14ac:dyDescent="0.3">
      <c r="A377" s="137">
        <v>374</v>
      </c>
      <c r="B377" s="138" t="s">
        <v>2755</v>
      </c>
      <c r="C377" s="138" t="s">
        <v>697</v>
      </c>
      <c r="D377" s="138" t="s">
        <v>698</v>
      </c>
      <c r="E377" s="138" t="s">
        <v>61</v>
      </c>
      <c r="F377" s="138" t="s">
        <v>114</v>
      </c>
      <c r="G377" s="138" t="s">
        <v>115</v>
      </c>
      <c r="H377" s="138" t="s">
        <v>699</v>
      </c>
      <c r="I377" s="139">
        <v>39083</v>
      </c>
      <c r="J377" s="139">
        <v>41180</v>
      </c>
      <c r="K377" s="139" t="s">
        <v>288</v>
      </c>
      <c r="L377" s="140">
        <v>8714736.2699999996</v>
      </c>
      <c r="M377" s="141">
        <v>7221728.8200000003</v>
      </c>
      <c r="N377" s="140">
        <v>6138469.4900000002</v>
      </c>
    </row>
    <row r="378" spans="1:14" ht="91.8" x14ac:dyDescent="0.3">
      <c r="A378" s="145">
        <v>375</v>
      </c>
      <c r="B378" s="138" t="s">
        <v>2756</v>
      </c>
      <c r="C378" s="138" t="s">
        <v>700</v>
      </c>
      <c r="D378" s="138" t="s">
        <v>701</v>
      </c>
      <c r="E378" s="138" t="s">
        <v>10</v>
      </c>
      <c r="F378" s="138" t="s">
        <v>702</v>
      </c>
      <c r="G378" s="138" t="s">
        <v>703</v>
      </c>
      <c r="H378" s="138" t="s">
        <v>704</v>
      </c>
      <c r="I378" s="139">
        <v>39083</v>
      </c>
      <c r="J378" s="139">
        <v>41152</v>
      </c>
      <c r="K378" s="139" t="s">
        <v>259</v>
      </c>
      <c r="L378" s="140">
        <v>10314931</v>
      </c>
      <c r="M378" s="141">
        <v>10314931</v>
      </c>
      <c r="N378" s="140">
        <v>8767691.3499999996</v>
      </c>
    </row>
    <row r="379" spans="1:14" ht="102" x14ac:dyDescent="0.3">
      <c r="A379" s="137">
        <v>376</v>
      </c>
      <c r="B379" s="138" t="s">
        <v>2757</v>
      </c>
      <c r="C379" s="138" t="s">
        <v>705</v>
      </c>
      <c r="D379" s="138" t="s">
        <v>706</v>
      </c>
      <c r="E379" s="138" t="s">
        <v>96</v>
      </c>
      <c r="F379" s="138" t="s">
        <v>707</v>
      </c>
      <c r="G379" s="138" t="s">
        <v>708</v>
      </c>
      <c r="H379" s="138" t="s">
        <v>709</v>
      </c>
      <c r="I379" s="139">
        <v>39083</v>
      </c>
      <c r="J379" s="139">
        <v>41152</v>
      </c>
      <c r="K379" s="139" t="s">
        <v>710</v>
      </c>
      <c r="L379" s="140">
        <v>2373401.8199999998</v>
      </c>
      <c r="M379" s="141">
        <v>1999748</v>
      </c>
      <c r="N379" s="140">
        <v>1191233</v>
      </c>
    </row>
    <row r="380" spans="1:14" ht="51" x14ac:dyDescent="0.3">
      <c r="A380" s="145">
        <v>377</v>
      </c>
      <c r="B380" s="138" t="s">
        <v>2758</v>
      </c>
      <c r="C380" s="138" t="s">
        <v>711</v>
      </c>
      <c r="D380" s="138" t="s">
        <v>299</v>
      </c>
      <c r="E380" s="138" t="s">
        <v>61</v>
      </c>
      <c r="F380" s="138" t="s">
        <v>300</v>
      </c>
      <c r="G380" s="138" t="s">
        <v>301</v>
      </c>
      <c r="H380" s="138" t="s">
        <v>302</v>
      </c>
      <c r="I380" s="139">
        <v>39083</v>
      </c>
      <c r="J380" s="139">
        <v>41973</v>
      </c>
      <c r="K380" s="139" t="s">
        <v>288</v>
      </c>
      <c r="L380" s="140">
        <v>8779885.2400000002</v>
      </c>
      <c r="M380" s="141">
        <v>8406793.9700000007</v>
      </c>
      <c r="N380" s="140">
        <v>7145774.7300000004</v>
      </c>
    </row>
    <row r="381" spans="1:14" ht="81.599999999999994" x14ac:dyDescent="0.3">
      <c r="A381" s="137">
        <v>378</v>
      </c>
      <c r="B381" s="138" t="s">
        <v>2759</v>
      </c>
      <c r="C381" s="138" t="s">
        <v>712</v>
      </c>
      <c r="D381" s="138" t="s">
        <v>713</v>
      </c>
      <c r="E381" s="138" t="s">
        <v>56</v>
      </c>
      <c r="F381" s="138" t="s">
        <v>265</v>
      </c>
      <c r="G381" s="138" t="s">
        <v>266</v>
      </c>
      <c r="H381" s="138" t="s">
        <v>267</v>
      </c>
      <c r="I381" s="139">
        <v>39083</v>
      </c>
      <c r="J381" s="139">
        <v>40482</v>
      </c>
      <c r="K381" s="139" t="s">
        <v>282</v>
      </c>
      <c r="L381" s="140">
        <v>2751450</v>
      </c>
      <c r="M381" s="141">
        <v>2751450</v>
      </c>
      <c r="N381" s="140">
        <v>2338732.5</v>
      </c>
    </row>
    <row r="382" spans="1:14" ht="71.400000000000006" x14ac:dyDescent="0.3">
      <c r="A382" s="145">
        <v>379</v>
      </c>
      <c r="B382" s="138" t="s">
        <v>2760</v>
      </c>
      <c r="C382" s="138" t="s">
        <v>714</v>
      </c>
      <c r="D382" s="138" t="s">
        <v>284</v>
      </c>
      <c r="E382" s="138" t="s">
        <v>151</v>
      </c>
      <c r="F382" s="138" t="s">
        <v>285</v>
      </c>
      <c r="G382" s="138" t="s">
        <v>286</v>
      </c>
      <c r="H382" s="138" t="s">
        <v>287</v>
      </c>
      <c r="I382" s="139">
        <v>39083</v>
      </c>
      <c r="J382" s="139">
        <v>41274</v>
      </c>
      <c r="K382" s="139" t="s">
        <v>259</v>
      </c>
      <c r="L382" s="140">
        <v>42072206.399999999</v>
      </c>
      <c r="M382" s="141">
        <v>31290754.57</v>
      </c>
      <c r="N382" s="140">
        <v>26597141.32</v>
      </c>
    </row>
    <row r="383" spans="1:14" ht="61.2" x14ac:dyDescent="0.3">
      <c r="A383" s="137">
        <v>380</v>
      </c>
      <c r="B383" s="138" t="s">
        <v>2761</v>
      </c>
      <c r="C383" s="138" t="s">
        <v>715</v>
      </c>
      <c r="D383" s="138" t="s">
        <v>716</v>
      </c>
      <c r="E383" s="138" t="s">
        <v>71</v>
      </c>
      <c r="F383" s="138" t="s">
        <v>717</v>
      </c>
      <c r="G383" s="138" t="s">
        <v>718</v>
      </c>
      <c r="H383" s="138" t="s">
        <v>719</v>
      </c>
      <c r="I383" s="139">
        <v>39083</v>
      </c>
      <c r="J383" s="139">
        <v>40694</v>
      </c>
      <c r="K383" s="139" t="s">
        <v>282</v>
      </c>
      <c r="L383" s="140">
        <v>4566619.6100000003</v>
      </c>
      <c r="M383" s="141">
        <v>2080280.19</v>
      </c>
      <c r="N383" s="140">
        <v>1768238.16</v>
      </c>
    </row>
    <row r="384" spans="1:14" ht="91.8" x14ac:dyDescent="0.3">
      <c r="A384" s="145">
        <v>381</v>
      </c>
      <c r="B384" s="138" t="s">
        <v>2762</v>
      </c>
      <c r="C384" s="138" t="s">
        <v>720</v>
      </c>
      <c r="D384" s="138" t="s">
        <v>721</v>
      </c>
      <c r="E384" s="138" t="s">
        <v>108</v>
      </c>
      <c r="F384" s="138" t="s">
        <v>722</v>
      </c>
      <c r="G384" s="138" t="s">
        <v>723</v>
      </c>
      <c r="H384" s="138" t="s">
        <v>724</v>
      </c>
      <c r="I384" s="139">
        <v>39083</v>
      </c>
      <c r="J384" s="139">
        <v>40421</v>
      </c>
      <c r="K384" s="139" t="s">
        <v>282</v>
      </c>
      <c r="L384" s="140">
        <v>954580.71</v>
      </c>
      <c r="M384" s="141">
        <v>954580.71</v>
      </c>
      <c r="N384" s="140">
        <v>811393.6</v>
      </c>
    </row>
    <row r="385" spans="1:14" ht="91.8" x14ac:dyDescent="0.3">
      <c r="A385" s="137">
        <v>382</v>
      </c>
      <c r="B385" s="138" t="s">
        <v>2763</v>
      </c>
      <c r="C385" s="138" t="s">
        <v>725</v>
      </c>
      <c r="D385" s="138" t="s">
        <v>726</v>
      </c>
      <c r="E385" s="138" t="s">
        <v>164</v>
      </c>
      <c r="F385" s="138" t="s">
        <v>165</v>
      </c>
      <c r="G385" s="138" t="s">
        <v>166</v>
      </c>
      <c r="H385" s="138" t="s">
        <v>727</v>
      </c>
      <c r="I385" s="139">
        <v>39083</v>
      </c>
      <c r="J385" s="139">
        <v>40816</v>
      </c>
      <c r="K385" s="139" t="s">
        <v>259</v>
      </c>
      <c r="L385" s="140">
        <v>2606000</v>
      </c>
      <c r="M385" s="141">
        <v>2606000</v>
      </c>
      <c r="N385" s="140">
        <v>2215100</v>
      </c>
    </row>
    <row r="386" spans="1:14" ht="91.8" x14ac:dyDescent="0.3">
      <c r="A386" s="145">
        <v>383</v>
      </c>
      <c r="B386" s="138" t="s">
        <v>2764</v>
      </c>
      <c r="C386" s="138" t="s">
        <v>728</v>
      </c>
      <c r="D386" s="138" t="s">
        <v>397</v>
      </c>
      <c r="E386" s="138" t="s">
        <v>39</v>
      </c>
      <c r="F386" s="138" t="s">
        <v>398</v>
      </c>
      <c r="G386" s="138" t="s">
        <v>399</v>
      </c>
      <c r="H386" s="138" t="s">
        <v>400</v>
      </c>
      <c r="I386" s="139">
        <v>40179</v>
      </c>
      <c r="J386" s="139">
        <v>40633</v>
      </c>
      <c r="K386" s="139" t="s">
        <v>288</v>
      </c>
      <c r="L386" s="140">
        <v>4388909.47</v>
      </c>
      <c r="M386" s="141">
        <v>4388909.47</v>
      </c>
      <c r="N386" s="140">
        <v>3730573.04</v>
      </c>
    </row>
    <row r="387" spans="1:14" ht="81.599999999999994" x14ac:dyDescent="0.3">
      <c r="A387" s="137">
        <v>384</v>
      </c>
      <c r="B387" s="138" t="s">
        <v>2765</v>
      </c>
      <c r="C387" s="138" t="s">
        <v>729</v>
      </c>
      <c r="D387" s="138" t="s">
        <v>730</v>
      </c>
      <c r="E387" s="138" t="s">
        <v>71</v>
      </c>
      <c r="F387" s="138" t="s">
        <v>242</v>
      </c>
      <c r="G387" s="138" t="s">
        <v>243</v>
      </c>
      <c r="H387" s="138" t="s">
        <v>731</v>
      </c>
      <c r="I387" s="139">
        <v>39083</v>
      </c>
      <c r="J387" s="139">
        <v>41182</v>
      </c>
      <c r="K387" s="139" t="s">
        <v>450</v>
      </c>
      <c r="L387" s="140">
        <v>1894546.63</v>
      </c>
      <c r="M387" s="141">
        <v>1883566.63</v>
      </c>
      <c r="N387" s="140">
        <v>1601031.62</v>
      </c>
    </row>
    <row r="388" spans="1:14" ht="81.599999999999994" x14ac:dyDescent="0.3">
      <c r="A388" s="145">
        <v>385</v>
      </c>
      <c r="B388" s="138" t="s">
        <v>2766</v>
      </c>
      <c r="C388" s="138" t="s">
        <v>732</v>
      </c>
      <c r="D388" s="138" t="s">
        <v>733</v>
      </c>
      <c r="E388" s="138" t="s">
        <v>10</v>
      </c>
      <c r="F388" s="138" t="s">
        <v>81</v>
      </c>
      <c r="G388" s="138" t="s">
        <v>82</v>
      </c>
      <c r="H388" s="138" t="s">
        <v>734</v>
      </c>
      <c r="I388" s="139">
        <v>39083</v>
      </c>
      <c r="J388" s="139">
        <v>40694</v>
      </c>
      <c r="K388" s="139" t="s">
        <v>288</v>
      </c>
      <c r="L388" s="140">
        <v>1761749.17</v>
      </c>
      <c r="M388" s="141">
        <v>1761749.17</v>
      </c>
      <c r="N388" s="140">
        <v>1497486.79</v>
      </c>
    </row>
    <row r="389" spans="1:14" ht="102" x14ac:dyDescent="0.3">
      <c r="A389" s="137">
        <v>386</v>
      </c>
      <c r="B389" s="138" t="s">
        <v>2767</v>
      </c>
      <c r="C389" s="138" t="s">
        <v>735</v>
      </c>
      <c r="D389" s="138" t="s">
        <v>736</v>
      </c>
      <c r="E389" s="138" t="s">
        <v>90</v>
      </c>
      <c r="F389" s="138" t="s">
        <v>737</v>
      </c>
      <c r="G389" s="138" t="s">
        <v>738</v>
      </c>
      <c r="H389" s="138" t="s">
        <v>739</v>
      </c>
      <c r="I389" s="139">
        <v>39083</v>
      </c>
      <c r="J389" s="139">
        <v>40724</v>
      </c>
      <c r="K389" s="139" t="s">
        <v>288</v>
      </c>
      <c r="L389" s="140">
        <v>5997607.9199999999</v>
      </c>
      <c r="M389" s="141">
        <v>5997607.9199999999</v>
      </c>
      <c r="N389" s="140">
        <v>4495896.8600000003</v>
      </c>
    </row>
    <row r="390" spans="1:14" ht="91.8" x14ac:dyDescent="0.3">
      <c r="A390" s="145">
        <v>387</v>
      </c>
      <c r="B390" s="138" t="s">
        <v>2768</v>
      </c>
      <c r="C390" s="138" t="s">
        <v>740</v>
      </c>
      <c r="D390" s="138" t="s">
        <v>741</v>
      </c>
      <c r="E390" s="138" t="s">
        <v>56</v>
      </c>
      <c r="F390" s="138" t="s">
        <v>356</v>
      </c>
      <c r="G390" s="138" t="s">
        <v>357</v>
      </c>
      <c r="H390" s="138" t="s">
        <v>742</v>
      </c>
      <c r="I390" s="139">
        <v>39083</v>
      </c>
      <c r="J390" s="139">
        <v>40908</v>
      </c>
      <c r="K390" s="139" t="s">
        <v>288</v>
      </c>
      <c r="L390" s="140">
        <v>16677122.359999999</v>
      </c>
      <c r="M390" s="141">
        <v>15031192.810000001</v>
      </c>
      <c r="N390" s="140">
        <v>12776513.880000001</v>
      </c>
    </row>
    <row r="391" spans="1:14" ht="81.599999999999994" x14ac:dyDescent="0.3">
      <c r="A391" s="137">
        <v>388</v>
      </c>
      <c r="B391" s="138" t="s">
        <v>2769</v>
      </c>
      <c r="C391" s="138" t="s">
        <v>743</v>
      </c>
      <c r="D391" s="138" t="s">
        <v>279</v>
      </c>
      <c r="E391" s="138" t="s">
        <v>85</v>
      </c>
      <c r="F391" s="138" t="s">
        <v>174</v>
      </c>
      <c r="G391" s="138" t="s">
        <v>280</v>
      </c>
      <c r="H391" s="138" t="s">
        <v>281</v>
      </c>
      <c r="I391" s="139">
        <v>39083</v>
      </c>
      <c r="J391" s="139">
        <v>40724</v>
      </c>
      <c r="K391" s="139" t="s">
        <v>259</v>
      </c>
      <c r="L391" s="140">
        <v>3106559.31</v>
      </c>
      <c r="M391" s="141">
        <v>3106559.31</v>
      </c>
      <c r="N391" s="140">
        <v>2640575.41</v>
      </c>
    </row>
    <row r="392" spans="1:14" ht="81.599999999999994" x14ac:dyDescent="0.3">
      <c r="A392" s="145">
        <v>389</v>
      </c>
      <c r="B392" s="138" t="s">
        <v>2770</v>
      </c>
      <c r="C392" s="138" t="s">
        <v>744</v>
      </c>
      <c r="D392" s="138" t="s">
        <v>745</v>
      </c>
      <c r="E392" s="138" t="s">
        <v>108</v>
      </c>
      <c r="F392" s="138" t="s">
        <v>746</v>
      </c>
      <c r="G392" s="138" t="s">
        <v>747</v>
      </c>
      <c r="H392" s="138" t="s">
        <v>748</v>
      </c>
      <c r="I392" s="139">
        <v>39083</v>
      </c>
      <c r="J392" s="139">
        <v>41182</v>
      </c>
      <c r="K392" s="139" t="s">
        <v>259</v>
      </c>
      <c r="L392" s="140">
        <v>11003061.98</v>
      </c>
      <c r="M392" s="141">
        <v>11003061.98</v>
      </c>
      <c r="N392" s="140">
        <v>9352602.6799999997</v>
      </c>
    </row>
    <row r="393" spans="1:14" ht="91.8" x14ac:dyDescent="0.3">
      <c r="A393" s="137">
        <v>390</v>
      </c>
      <c r="B393" s="138" t="s">
        <v>2771</v>
      </c>
      <c r="C393" s="138" t="s">
        <v>749</v>
      </c>
      <c r="D393" s="138" t="s">
        <v>750</v>
      </c>
      <c r="E393" s="138" t="s">
        <v>61</v>
      </c>
      <c r="F393" s="138" t="s">
        <v>76</v>
      </c>
      <c r="G393" s="138" t="s">
        <v>751</v>
      </c>
      <c r="H393" s="138" t="s">
        <v>752</v>
      </c>
      <c r="I393" s="139">
        <v>39083</v>
      </c>
      <c r="J393" s="139">
        <v>40724</v>
      </c>
      <c r="K393" s="139" t="s">
        <v>282</v>
      </c>
      <c r="L393" s="140">
        <v>4664134.03</v>
      </c>
      <c r="M393" s="141">
        <v>4664134.03</v>
      </c>
      <c r="N393" s="140">
        <v>3964513.92</v>
      </c>
    </row>
    <row r="394" spans="1:14" ht="81.599999999999994" x14ac:dyDescent="0.3">
      <c r="A394" s="145">
        <v>391</v>
      </c>
      <c r="B394" s="138" t="s">
        <v>2772</v>
      </c>
      <c r="C394" s="138" t="s">
        <v>753</v>
      </c>
      <c r="D394" s="138" t="s">
        <v>754</v>
      </c>
      <c r="E394" s="138" t="s">
        <v>108</v>
      </c>
      <c r="F394" s="138" t="s">
        <v>109</v>
      </c>
      <c r="G394" s="138" t="s">
        <v>110</v>
      </c>
      <c r="H394" s="138" t="s">
        <v>755</v>
      </c>
      <c r="I394" s="139">
        <v>39083</v>
      </c>
      <c r="J394" s="139">
        <v>40724</v>
      </c>
      <c r="K394" s="139" t="s">
        <v>259</v>
      </c>
      <c r="L394" s="140">
        <v>2817283.49</v>
      </c>
      <c r="M394" s="141">
        <v>2817283.49</v>
      </c>
      <c r="N394" s="140">
        <v>2394690.96</v>
      </c>
    </row>
    <row r="395" spans="1:14" ht="91.8" x14ac:dyDescent="0.3">
      <c r="A395" s="137">
        <v>392</v>
      </c>
      <c r="B395" s="138" t="s">
        <v>2773</v>
      </c>
      <c r="C395" s="138" t="s">
        <v>756</v>
      </c>
      <c r="D395" s="138" t="s">
        <v>189</v>
      </c>
      <c r="E395" s="138" t="s">
        <v>71</v>
      </c>
      <c r="F395" s="138" t="s">
        <v>190</v>
      </c>
      <c r="G395" s="138" t="s">
        <v>191</v>
      </c>
      <c r="H395" s="138" t="s">
        <v>375</v>
      </c>
      <c r="I395" s="139">
        <v>39083</v>
      </c>
      <c r="J395" s="139">
        <v>40543</v>
      </c>
      <c r="K395" s="139" t="s">
        <v>282</v>
      </c>
      <c r="L395" s="140">
        <v>1230527</v>
      </c>
      <c r="M395" s="141">
        <v>1230527</v>
      </c>
      <c r="N395" s="140">
        <v>1045947.95</v>
      </c>
    </row>
    <row r="396" spans="1:14" ht="102" x14ac:dyDescent="0.3">
      <c r="A396" s="145">
        <v>393</v>
      </c>
      <c r="B396" s="138" t="s">
        <v>2774</v>
      </c>
      <c r="C396" s="138" t="s">
        <v>757</v>
      </c>
      <c r="D396" s="138" t="s">
        <v>758</v>
      </c>
      <c r="E396" s="138" t="s">
        <v>71</v>
      </c>
      <c r="F396" s="138" t="s">
        <v>759</v>
      </c>
      <c r="G396" s="138" t="s">
        <v>760</v>
      </c>
      <c r="H396" s="138" t="s">
        <v>761</v>
      </c>
      <c r="I396" s="139">
        <v>39083</v>
      </c>
      <c r="J396" s="139">
        <v>40543</v>
      </c>
      <c r="K396" s="139" t="s">
        <v>288</v>
      </c>
      <c r="L396" s="140">
        <v>1734735.06</v>
      </c>
      <c r="M396" s="141">
        <v>1734735.06</v>
      </c>
      <c r="N396" s="140">
        <v>1474524.8</v>
      </c>
    </row>
    <row r="397" spans="1:14" ht="71.400000000000006" x14ac:dyDescent="0.3">
      <c r="A397" s="137">
        <v>394</v>
      </c>
      <c r="B397" s="138" t="s">
        <v>2775</v>
      </c>
      <c r="C397" s="138" t="s">
        <v>762</v>
      </c>
      <c r="D397" s="138" t="s">
        <v>365</v>
      </c>
      <c r="E397" s="138" t="s">
        <v>96</v>
      </c>
      <c r="F397" s="138" t="s">
        <v>366</v>
      </c>
      <c r="G397" s="138" t="s">
        <v>367</v>
      </c>
      <c r="H397" s="138" t="s">
        <v>368</v>
      </c>
      <c r="I397" s="139">
        <v>39083</v>
      </c>
      <c r="J397" s="139">
        <v>40336</v>
      </c>
      <c r="K397" s="139" t="s">
        <v>288</v>
      </c>
      <c r="L397" s="140">
        <v>5041437.55</v>
      </c>
      <c r="M397" s="141">
        <v>5041437.55</v>
      </c>
      <c r="N397" s="140">
        <v>4285221.91</v>
      </c>
    </row>
    <row r="398" spans="1:14" ht="91.8" x14ac:dyDescent="0.3">
      <c r="A398" s="145">
        <v>395</v>
      </c>
      <c r="B398" s="138" t="s">
        <v>2776</v>
      </c>
      <c r="C398" s="138" t="s">
        <v>763</v>
      </c>
      <c r="D398" s="138" t="s">
        <v>764</v>
      </c>
      <c r="E398" s="138" t="s">
        <v>61</v>
      </c>
      <c r="F398" s="138" t="s">
        <v>76</v>
      </c>
      <c r="G398" s="138" t="s">
        <v>765</v>
      </c>
      <c r="H398" s="138" t="s">
        <v>766</v>
      </c>
      <c r="I398" s="139">
        <v>39083</v>
      </c>
      <c r="J398" s="139">
        <v>40268</v>
      </c>
      <c r="K398" s="139" t="s">
        <v>282</v>
      </c>
      <c r="L398" s="140">
        <v>981100</v>
      </c>
      <c r="M398" s="141">
        <v>981100</v>
      </c>
      <c r="N398" s="140">
        <v>833935</v>
      </c>
    </row>
    <row r="399" spans="1:14" ht="91.8" x14ac:dyDescent="0.3">
      <c r="A399" s="137">
        <v>396</v>
      </c>
      <c r="B399" s="138" t="s">
        <v>2777</v>
      </c>
      <c r="C399" s="138" t="s">
        <v>767</v>
      </c>
      <c r="D399" s="138" t="s">
        <v>768</v>
      </c>
      <c r="E399" s="138" t="s">
        <v>164</v>
      </c>
      <c r="F399" s="138" t="s">
        <v>769</v>
      </c>
      <c r="G399" s="138" t="s">
        <v>770</v>
      </c>
      <c r="H399" s="138" t="s">
        <v>771</v>
      </c>
      <c r="I399" s="139">
        <v>39083</v>
      </c>
      <c r="J399" s="139">
        <v>40512</v>
      </c>
      <c r="K399" s="139" t="s">
        <v>450</v>
      </c>
      <c r="L399" s="140">
        <v>2008432.85</v>
      </c>
      <c r="M399" s="141">
        <v>2008432.85</v>
      </c>
      <c r="N399" s="140">
        <v>1707167.92</v>
      </c>
    </row>
    <row r="400" spans="1:14" ht="91.8" x14ac:dyDescent="0.3">
      <c r="A400" s="145">
        <v>397</v>
      </c>
      <c r="B400" s="138" t="s">
        <v>2778</v>
      </c>
      <c r="C400" s="138" t="s">
        <v>772</v>
      </c>
      <c r="D400" s="138" t="s">
        <v>402</v>
      </c>
      <c r="E400" s="138" t="s">
        <v>96</v>
      </c>
      <c r="F400" s="138" t="s">
        <v>137</v>
      </c>
      <c r="G400" s="138" t="s">
        <v>138</v>
      </c>
      <c r="H400" s="138" t="s">
        <v>403</v>
      </c>
      <c r="I400" s="139">
        <v>39083</v>
      </c>
      <c r="J400" s="139">
        <v>40663</v>
      </c>
      <c r="K400" s="139" t="s">
        <v>282</v>
      </c>
      <c r="L400" s="140">
        <v>1535900</v>
      </c>
      <c r="M400" s="141">
        <v>1535900</v>
      </c>
      <c r="N400" s="140">
        <v>1305515</v>
      </c>
    </row>
    <row r="401" spans="1:14" ht="71.400000000000006" x14ac:dyDescent="0.3">
      <c r="A401" s="137">
        <v>398</v>
      </c>
      <c r="B401" s="138" t="s">
        <v>2779</v>
      </c>
      <c r="C401" s="138" t="s">
        <v>773</v>
      </c>
      <c r="D401" s="138" t="s">
        <v>774</v>
      </c>
      <c r="E401" s="138" t="s">
        <v>96</v>
      </c>
      <c r="F401" s="138" t="s">
        <v>205</v>
      </c>
      <c r="G401" s="138" t="s">
        <v>206</v>
      </c>
      <c r="H401" s="138" t="s">
        <v>775</v>
      </c>
      <c r="I401" s="139">
        <v>39083</v>
      </c>
      <c r="J401" s="139">
        <v>41455</v>
      </c>
      <c r="K401" s="139" t="s">
        <v>282</v>
      </c>
      <c r="L401" s="140">
        <v>1455160</v>
      </c>
      <c r="M401" s="141">
        <v>1451500</v>
      </c>
      <c r="N401" s="140">
        <v>1233775</v>
      </c>
    </row>
    <row r="402" spans="1:14" ht="81.599999999999994" x14ac:dyDescent="0.3">
      <c r="A402" s="145">
        <v>399</v>
      </c>
      <c r="B402" s="138" t="s">
        <v>2780</v>
      </c>
      <c r="C402" s="138" t="s">
        <v>776</v>
      </c>
      <c r="D402" s="138" t="s">
        <v>457</v>
      </c>
      <c r="E402" s="138" t="s">
        <v>10</v>
      </c>
      <c r="F402" s="138" t="s">
        <v>132</v>
      </c>
      <c r="G402" s="138" t="s">
        <v>458</v>
      </c>
      <c r="H402" s="138" t="s">
        <v>777</v>
      </c>
      <c r="I402" s="139">
        <v>39083</v>
      </c>
      <c r="J402" s="139">
        <v>41364</v>
      </c>
      <c r="K402" s="139" t="s">
        <v>288</v>
      </c>
      <c r="L402" s="140">
        <v>15123092.16</v>
      </c>
      <c r="M402" s="141">
        <v>15123092.16</v>
      </c>
      <c r="N402" s="140">
        <v>12854628.33</v>
      </c>
    </row>
    <row r="403" spans="1:14" ht="91.8" x14ac:dyDescent="0.3">
      <c r="A403" s="137">
        <v>400</v>
      </c>
      <c r="B403" s="138" t="s">
        <v>2781</v>
      </c>
      <c r="C403" s="138" t="s">
        <v>778</v>
      </c>
      <c r="D403" s="138" t="s">
        <v>779</v>
      </c>
      <c r="E403" s="138" t="s">
        <v>39</v>
      </c>
      <c r="F403" s="138" t="s">
        <v>45</v>
      </c>
      <c r="G403" s="138" t="s">
        <v>780</v>
      </c>
      <c r="H403" s="138" t="s">
        <v>781</v>
      </c>
      <c r="I403" s="139">
        <v>39083</v>
      </c>
      <c r="J403" s="139">
        <v>40847</v>
      </c>
      <c r="K403" s="139" t="s">
        <v>282</v>
      </c>
      <c r="L403" s="140">
        <v>1867770.86</v>
      </c>
      <c r="M403" s="141">
        <v>1859811.24</v>
      </c>
      <c r="N403" s="140">
        <v>1580839.55</v>
      </c>
    </row>
    <row r="404" spans="1:14" ht="91.8" x14ac:dyDescent="0.3">
      <c r="A404" s="145">
        <v>401</v>
      </c>
      <c r="B404" s="138" t="s">
        <v>2782</v>
      </c>
      <c r="C404" s="138" t="s">
        <v>782</v>
      </c>
      <c r="D404" s="138" t="s">
        <v>227</v>
      </c>
      <c r="E404" s="138" t="s">
        <v>85</v>
      </c>
      <c r="F404" s="138" t="s">
        <v>228</v>
      </c>
      <c r="G404" s="138" t="s">
        <v>229</v>
      </c>
      <c r="H404" s="138" t="s">
        <v>783</v>
      </c>
      <c r="I404" s="139">
        <v>39083</v>
      </c>
      <c r="J404" s="139">
        <v>40543</v>
      </c>
      <c r="K404" s="139" t="s">
        <v>288</v>
      </c>
      <c r="L404" s="140">
        <v>2836327.71</v>
      </c>
      <c r="M404" s="141">
        <v>2836327.71</v>
      </c>
      <c r="N404" s="140">
        <v>2410878.5499999998</v>
      </c>
    </row>
    <row r="405" spans="1:14" ht="81.599999999999994" x14ac:dyDescent="0.3">
      <c r="A405" s="137">
        <v>402</v>
      </c>
      <c r="B405" s="138" t="s">
        <v>2783</v>
      </c>
      <c r="C405" s="138" t="s">
        <v>784</v>
      </c>
      <c r="D405" s="138" t="s">
        <v>785</v>
      </c>
      <c r="E405" s="138" t="s">
        <v>108</v>
      </c>
      <c r="F405" s="138" t="s">
        <v>786</v>
      </c>
      <c r="G405" s="138" t="s">
        <v>787</v>
      </c>
      <c r="H405" s="138" t="s">
        <v>788</v>
      </c>
      <c r="I405" s="139">
        <v>39083</v>
      </c>
      <c r="J405" s="139">
        <v>40543</v>
      </c>
      <c r="K405" s="139" t="s">
        <v>288</v>
      </c>
      <c r="L405" s="140">
        <v>2411200</v>
      </c>
      <c r="M405" s="141">
        <v>2411200</v>
      </c>
      <c r="N405" s="140">
        <v>2049520</v>
      </c>
    </row>
    <row r="406" spans="1:14" ht="61.2" x14ac:dyDescent="0.3">
      <c r="A406" s="145">
        <v>403</v>
      </c>
      <c r="B406" s="138" t="s">
        <v>2784</v>
      </c>
      <c r="C406" s="138" t="s">
        <v>326</v>
      </c>
      <c r="D406" s="138" t="s">
        <v>789</v>
      </c>
      <c r="E406" s="138" t="s">
        <v>178</v>
      </c>
      <c r="F406" s="138" t="s">
        <v>328</v>
      </c>
      <c r="G406" s="138" t="s">
        <v>329</v>
      </c>
      <c r="H406" s="138" t="s">
        <v>330</v>
      </c>
      <c r="I406" s="139">
        <v>39083</v>
      </c>
      <c r="J406" s="139">
        <v>40816</v>
      </c>
      <c r="K406" s="139" t="s">
        <v>253</v>
      </c>
      <c r="L406" s="140">
        <v>1018611.98</v>
      </c>
      <c r="M406" s="141">
        <v>1018611.98</v>
      </c>
      <c r="N406" s="140">
        <v>865820.18</v>
      </c>
    </row>
    <row r="407" spans="1:14" ht="91.8" x14ac:dyDescent="0.3">
      <c r="A407" s="137">
        <v>404</v>
      </c>
      <c r="B407" s="138" t="s">
        <v>2785</v>
      </c>
      <c r="C407" s="138" t="s">
        <v>790</v>
      </c>
      <c r="D407" s="138" t="s">
        <v>791</v>
      </c>
      <c r="E407" s="138" t="s">
        <v>112</v>
      </c>
      <c r="F407" s="138" t="s">
        <v>237</v>
      </c>
      <c r="G407" s="138" t="s">
        <v>238</v>
      </c>
      <c r="H407" s="138" t="s">
        <v>792</v>
      </c>
      <c r="I407" s="139">
        <v>39083</v>
      </c>
      <c r="J407" s="139">
        <v>40633</v>
      </c>
      <c r="K407" s="139" t="s">
        <v>259</v>
      </c>
      <c r="L407" s="140">
        <v>11448085</v>
      </c>
      <c r="M407" s="141">
        <v>11448085</v>
      </c>
      <c r="N407" s="140">
        <v>9730872.25</v>
      </c>
    </row>
    <row r="408" spans="1:14" ht="81.599999999999994" x14ac:dyDescent="0.3">
      <c r="A408" s="145">
        <v>405</v>
      </c>
      <c r="B408" s="138" t="s">
        <v>2786</v>
      </c>
      <c r="C408" s="138" t="s">
        <v>793</v>
      </c>
      <c r="D408" s="138" t="s">
        <v>794</v>
      </c>
      <c r="E408" s="138" t="s">
        <v>61</v>
      </c>
      <c r="F408" s="138" t="s">
        <v>795</v>
      </c>
      <c r="G408" s="138" t="s">
        <v>796</v>
      </c>
      <c r="H408" s="138" t="s">
        <v>797</v>
      </c>
      <c r="I408" s="139">
        <v>39083</v>
      </c>
      <c r="J408" s="139">
        <v>40724</v>
      </c>
      <c r="K408" s="139" t="s">
        <v>288</v>
      </c>
      <c r="L408" s="140">
        <v>5541436.4900000002</v>
      </c>
      <c r="M408" s="141">
        <v>5541436.4900000002</v>
      </c>
      <c r="N408" s="140">
        <v>4710221.01</v>
      </c>
    </row>
    <row r="409" spans="1:14" ht="91.8" x14ac:dyDescent="0.3">
      <c r="A409" s="137">
        <v>406</v>
      </c>
      <c r="B409" s="138" t="s">
        <v>2787</v>
      </c>
      <c r="C409" s="138" t="s">
        <v>798</v>
      </c>
      <c r="D409" s="138" t="s">
        <v>799</v>
      </c>
      <c r="E409" s="138" t="s">
        <v>71</v>
      </c>
      <c r="F409" s="138" t="s">
        <v>800</v>
      </c>
      <c r="G409" s="138" t="s">
        <v>801</v>
      </c>
      <c r="H409" s="138" t="s">
        <v>802</v>
      </c>
      <c r="I409" s="139">
        <v>39083</v>
      </c>
      <c r="J409" s="139">
        <v>41882</v>
      </c>
      <c r="K409" s="139" t="s">
        <v>288</v>
      </c>
      <c r="L409" s="140">
        <v>3069937.9</v>
      </c>
      <c r="M409" s="141">
        <v>2740572.05</v>
      </c>
      <c r="N409" s="140">
        <v>2329486.23</v>
      </c>
    </row>
    <row r="410" spans="1:14" ht="122.4" x14ac:dyDescent="0.3">
      <c r="A410" s="145">
        <v>407</v>
      </c>
      <c r="B410" s="138" t="s">
        <v>2788</v>
      </c>
      <c r="C410" s="138" t="s">
        <v>803</v>
      </c>
      <c r="D410" s="138" t="s">
        <v>804</v>
      </c>
      <c r="E410" s="138" t="s">
        <v>61</v>
      </c>
      <c r="F410" s="138" t="s">
        <v>805</v>
      </c>
      <c r="G410" s="138" t="s">
        <v>806</v>
      </c>
      <c r="H410" s="138" t="s">
        <v>807</v>
      </c>
      <c r="I410" s="139">
        <v>39083</v>
      </c>
      <c r="J410" s="139">
        <v>40939</v>
      </c>
      <c r="K410" s="139" t="s">
        <v>288</v>
      </c>
      <c r="L410" s="140">
        <v>8264707.0099999998</v>
      </c>
      <c r="M410" s="141">
        <v>7886085.0099999998</v>
      </c>
      <c r="N410" s="140">
        <v>6703172.25</v>
      </c>
    </row>
    <row r="411" spans="1:14" ht="112.2" x14ac:dyDescent="0.3">
      <c r="A411" s="137">
        <v>408</v>
      </c>
      <c r="B411" s="138" t="s">
        <v>2789</v>
      </c>
      <c r="C411" s="138" t="s">
        <v>808</v>
      </c>
      <c r="D411" s="138" t="s">
        <v>809</v>
      </c>
      <c r="E411" s="138" t="s">
        <v>61</v>
      </c>
      <c r="F411" s="138" t="s">
        <v>810</v>
      </c>
      <c r="G411" s="138" t="s">
        <v>811</v>
      </c>
      <c r="H411" s="138" t="s">
        <v>812</v>
      </c>
      <c r="I411" s="139">
        <v>39448</v>
      </c>
      <c r="J411" s="139">
        <v>41274</v>
      </c>
      <c r="K411" s="139" t="s">
        <v>288</v>
      </c>
      <c r="L411" s="140">
        <v>58696733.420000002</v>
      </c>
      <c r="M411" s="141">
        <v>56689306.189999998</v>
      </c>
      <c r="N411" s="140">
        <v>48185910.259999998</v>
      </c>
    </row>
    <row r="412" spans="1:14" ht="122.4" x14ac:dyDescent="0.3">
      <c r="A412" s="145">
        <v>409</v>
      </c>
      <c r="B412" s="138" t="s">
        <v>2790</v>
      </c>
      <c r="C412" s="138" t="s">
        <v>813</v>
      </c>
      <c r="D412" s="138" t="s">
        <v>814</v>
      </c>
      <c r="E412" s="138" t="s">
        <v>61</v>
      </c>
      <c r="F412" s="138" t="s">
        <v>76</v>
      </c>
      <c r="G412" s="138" t="s">
        <v>815</v>
      </c>
      <c r="H412" s="138" t="s">
        <v>816</v>
      </c>
      <c r="I412" s="139">
        <v>39083</v>
      </c>
      <c r="J412" s="139">
        <v>42369</v>
      </c>
      <c r="K412" s="139" t="s">
        <v>288</v>
      </c>
      <c r="L412" s="140">
        <v>100729875.13</v>
      </c>
      <c r="M412" s="141">
        <v>81661717.060000002</v>
      </c>
      <c r="N412" s="140">
        <v>69412459.5</v>
      </c>
    </row>
    <row r="413" spans="1:14" ht="142.80000000000001" x14ac:dyDescent="0.3">
      <c r="A413" s="137">
        <v>410</v>
      </c>
      <c r="B413" s="138" t="s">
        <v>2791</v>
      </c>
      <c r="C413" s="138" t="s">
        <v>817</v>
      </c>
      <c r="D413" s="138" t="s">
        <v>818</v>
      </c>
      <c r="E413" s="138" t="s">
        <v>178</v>
      </c>
      <c r="F413" s="138" t="s">
        <v>819</v>
      </c>
      <c r="G413" s="138" t="s">
        <v>820</v>
      </c>
      <c r="H413" s="138" t="s">
        <v>821</v>
      </c>
      <c r="I413" s="139">
        <v>39083</v>
      </c>
      <c r="J413" s="139">
        <v>42369</v>
      </c>
      <c r="K413" s="139" t="s">
        <v>288</v>
      </c>
      <c r="L413" s="140">
        <v>106217499.55</v>
      </c>
      <c r="M413" s="141">
        <v>103703689.55</v>
      </c>
      <c r="N413" s="140">
        <v>88148136.120000005</v>
      </c>
    </row>
    <row r="414" spans="1:14" ht="153" x14ac:dyDescent="0.3">
      <c r="A414" s="145">
        <v>411</v>
      </c>
      <c r="B414" s="138" t="s">
        <v>2792</v>
      </c>
      <c r="C414" s="138" t="s">
        <v>822</v>
      </c>
      <c r="D414" s="138" t="s">
        <v>823</v>
      </c>
      <c r="E414" s="138" t="s">
        <v>61</v>
      </c>
      <c r="F414" s="138" t="s">
        <v>76</v>
      </c>
      <c r="G414" s="138" t="s">
        <v>824</v>
      </c>
      <c r="H414" s="138" t="s">
        <v>825</v>
      </c>
      <c r="I414" s="139">
        <v>39083</v>
      </c>
      <c r="J414" s="139">
        <v>42369</v>
      </c>
      <c r="K414" s="139" t="s">
        <v>282</v>
      </c>
      <c r="L414" s="140">
        <v>11697178.84</v>
      </c>
      <c r="M414" s="141">
        <v>11697178.84</v>
      </c>
      <c r="N414" s="140">
        <v>9942602.0099999998</v>
      </c>
    </row>
    <row r="415" spans="1:14" ht="112.2" x14ac:dyDescent="0.3">
      <c r="A415" s="137">
        <v>412</v>
      </c>
      <c r="B415" s="138" t="s">
        <v>2796</v>
      </c>
      <c r="C415" s="138" t="s">
        <v>826</v>
      </c>
      <c r="D415" s="138" t="s">
        <v>804</v>
      </c>
      <c r="E415" s="138" t="s">
        <v>61</v>
      </c>
      <c r="F415" s="138" t="s">
        <v>805</v>
      </c>
      <c r="G415" s="138" t="s">
        <v>806</v>
      </c>
      <c r="H415" s="138" t="s">
        <v>807</v>
      </c>
      <c r="I415" s="139">
        <v>39083</v>
      </c>
      <c r="J415" s="139">
        <v>42369</v>
      </c>
      <c r="K415" s="139" t="s">
        <v>288</v>
      </c>
      <c r="L415" s="140">
        <v>40461323.670000002</v>
      </c>
      <c r="M415" s="141">
        <v>40366255.579999998</v>
      </c>
      <c r="N415" s="140">
        <v>34311317.240000002</v>
      </c>
    </row>
    <row r="416" spans="1:14" ht="102" x14ac:dyDescent="0.3">
      <c r="A416" s="145">
        <v>413</v>
      </c>
      <c r="B416" s="138" t="s">
        <v>2795</v>
      </c>
      <c r="C416" s="138" t="s">
        <v>827</v>
      </c>
      <c r="D416" s="138" t="s">
        <v>779</v>
      </c>
      <c r="E416" s="138" t="s">
        <v>39</v>
      </c>
      <c r="F416" s="138" t="s">
        <v>45</v>
      </c>
      <c r="G416" s="138" t="s">
        <v>780</v>
      </c>
      <c r="H416" s="138" t="s">
        <v>781</v>
      </c>
      <c r="I416" s="139">
        <v>39083</v>
      </c>
      <c r="J416" s="139">
        <v>41090</v>
      </c>
      <c r="K416" s="139" t="s">
        <v>282</v>
      </c>
      <c r="L416" s="140">
        <v>13897579.220000001</v>
      </c>
      <c r="M416" s="141">
        <v>7498333.4100000001</v>
      </c>
      <c r="N416" s="140">
        <v>6373583.3899999997</v>
      </c>
    </row>
    <row r="417" spans="1:14" ht="102" x14ac:dyDescent="0.3">
      <c r="A417" s="137">
        <v>414</v>
      </c>
      <c r="B417" s="138" t="s">
        <v>2794</v>
      </c>
      <c r="C417" s="138" t="s">
        <v>828</v>
      </c>
      <c r="D417" s="138" t="s">
        <v>829</v>
      </c>
      <c r="E417" s="138" t="s">
        <v>10</v>
      </c>
      <c r="F417" s="138" t="s">
        <v>132</v>
      </c>
      <c r="G417" s="138" t="s">
        <v>830</v>
      </c>
      <c r="H417" s="138" t="s">
        <v>831</v>
      </c>
      <c r="I417" s="139">
        <v>39083</v>
      </c>
      <c r="J417" s="139">
        <v>41455</v>
      </c>
      <c r="K417" s="139" t="s">
        <v>288</v>
      </c>
      <c r="L417" s="140">
        <v>36992500</v>
      </c>
      <c r="M417" s="141">
        <v>36990060</v>
      </c>
      <c r="N417" s="140">
        <v>31441551</v>
      </c>
    </row>
    <row r="418" spans="1:14" ht="183.6" x14ac:dyDescent="0.3">
      <c r="A418" s="145">
        <v>415</v>
      </c>
      <c r="B418" s="138" t="s">
        <v>2793</v>
      </c>
      <c r="C418" s="138" t="s">
        <v>832</v>
      </c>
      <c r="D418" s="138" t="s">
        <v>833</v>
      </c>
      <c r="E418" s="138" t="s">
        <v>61</v>
      </c>
      <c r="F418" s="138" t="s">
        <v>805</v>
      </c>
      <c r="G418" s="138" t="s">
        <v>806</v>
      </c>
      <c r="H418" s="138" t="s">
        <v>807</v>
      </c>
      <c r="I418" s="139">
        <v>39083</v>
      </c>
      <c r="J418" s="139">
        <v>41274</v>
      </c>
      <c r="K418" s="139" t="s">
        <v>288</v>
      </c>
      <c r="L418" s="140">
        <v>4342455.6500000004</v>
      </c>
      <c r="M418" s="141">
        <v>4320089.1500000004</v>
      </c>
      <c r="N418" s="140">
        <v>3672075.77</v>
      </c>
    </row>
    <row r="419" spans="1:14" ht="122.4" x14ac:dyDescent="0.3">
      <c r="A419" s="137">
        <v>416</v>
      </c>
      <c r="B419" s="138" t="s">
        <v>2797</v>
      </c>
      <c r="C419" s="138" t="s">
        <v>834</v>
      </c>
      <c r="D419" s="138" t="s">
        <v>835</v>
      </c>
      <c r="E419" s="138" t="s">
        <v>61</v>
      </c>
      <c r="F419" s="138" t="s">
        <v>76</v>
      </c>
      <c r="G419" s="138" t="s">
        <v>836</v>
      </c>
      <c r="H419" s="138" t="s">
        <v>837</v>
      </c>
      <c r="I419" s="139">
        <v>39083</v>
      </c>
      <c r="J419" s="139">
        <v>41670</v>
      </c>
      <c r="K419" s="139" t="s">
        <v>282</v>
      </c>
      <c r="L419" s="140">
        <v>6481898.5700000003</v>
      </c>
      <c r="M419" s="141">
        <v>6481898.5700000003</v>
      </c>
      <c r="N419" s="140">
        <v>5509613.7800000003</v>
      </c>
    </row>
    <row r="420" spans="1:14" ht="132.6" x14ac:dyDescent="0.3">
      <c r="A420" s="145">
        <v>417</v>
      </c>
      <c r="B420" s="138" t="s">
        <v>2798</v>
      </c>
      <c r="C420" s="138" t="s">
        <v>838</v>
      </c>
      <c r="D420" s="138" t="s">
        <v>839</v>
      </c>
      <c r="E420" s="138" t="s">
        <v>61</v>
      </c>
      <c r="F420" s="138" t="s">
        <v>76</v>
      </c>
      <c r="G420" s="138" t="s">
        <v>840</v>
      </c>
      <c r="H420" s="138" t="s">
        <v>841</v>
      </c>
      <c r="I420" s="139">
        <v>39083</v>
      </c>
      <c r="J420" s="139">
        <v>42369</v>
      </c>
      <c r="K420" s="139" t="s">
        <v>288</v>
      </c>
      <c r="L420" s="140">
        <v>50765344.270000003</v>
      </c>
      <c r="M420" s="141">
        <v>50762594.270000003</v>
      </c>
      <c r="N420" s="140">
        <v>43148205.119999997</v>
      </c>
    </row>
    <row r="421" spans="1:14" ht="112.2" x14ac:dyDescent="0.3">
      <c r="A421" s="137">
        <v>418</v>
      </c>
      <c r="B421" s="138" t="s">
        <v>2799</v>
      </c>
      <c r="C421" s="138" t="s">
        <v>842</v>
      </c>
      <c r="D421" s="138" t="s">
        <v>835</v>
      </c>
      <c r="E421" s="138" t="s">
        <v>61</v>
      </c>
      <c r="F421" s="138" t="s">
        <v>76</v>
      </c>
      <c r="G421" s="138" t="s">
        <v>836</v>
      </c>
      <c r="H421" s="138" t="s">
        <v>843</v>
      </c>
      <c r="I421" s="139">
        <v>39083</v>
      </c>
      <c r="J421" s="139">
        <v>42185</v>
      </c>
      <c r="K421" s="139" t="s">
        <v>282</v>
      </c>
      <c r="L421" s="140">
        <v>9195692.4499999993</v>
      </c>
      <c r="M421" s="141">
        <v>9195692.4499999993</v>
      </c>
      <c r="N421" s="140">
        <v>7816338.5800000001</v>
      </c>
    </row>
    <row r="422" spans="1:14" ht="112.2" x14ac:dyDescent="0.3">
      <c r="A422" s="145">
        <v>419</v>
      </c>
      <c r="B422" s="138" t="s">
        <v>2800</v>
      </c>
      <c r="C422" s="138" t="s">
        <v>844</v>
      </c>
      <c r="D422" s="138" t="s">
        <v>835</v>
      </c>
      <c r="E422" s="138" t="s">
        <v>61</v>
      </c>
      <c r="F422" s="138" t="s">
        <v>76</v>
      </c>
      <c r="G422" s="138" t="s">
        <v>836</v>
      </c>
      <c r="H422" s="138" t="s">
        <v>845</v>
      </c>
      <c r="I422" s="139">
        <v>39083</v>
      </c>
      <c r="J422" s="139">
        <v>42369</v>
      </c>
      <c r="K422" s="139" t="s">
        <v>282</v>
      </c>
      <c r="L422" s="140">
        <v>14191645.4</v>
      </c>
      <c r="M422" s="141">
        <v>14191645.4</v>
      </c>
      <c r="N422" s="140">
        <v>12062898.59</v>
      </c>
    </row>
    <row r="423" spans="1:14" ht="91.8" x14ac:dyDescent="0.3">
      <c r="A423" s="137">
        <v>420</v>
      </c>
      <c r="B423" s="138" t="s">
        <v>2801</v>
      </c>
      <c r="C423" s="138" t="s">
        <v>846</v>
      </c>
      <c r="D423" s="138" t="s">
        <v>847</v>
      </c>
      <c r="E423" s="138" t="s">
        <v>848</v>
      </c>
      <c r="F423" s="138" t="s">
        <v>265</v>
      </c>
      <c r="G423" s="138" t="s">
        <v>849</v>
      </c>
      <c r="H423" s="138" t="s">
        <v>850</v>
      </c>
      <c r="I423" s="139">
        <v>39083</v>
      </c>
      <c r="J423" s="139">
        <v>41455</v>
      </c>
      <c r="K423" s="139" t="s">
        <v>282</v>
      </c>
      <c r="L423" s="140">
        <v>2455034.96</v>
      </c>
      <c r="M423" s="141">
        <v>2454908</v>
      </c>
      <c r="N423" s="140">
        <v>2086671.8</v>
      </c>
    </row>
    <row r="424" spans="1:14" ht="142.80000000000001" x14ac:dyDescent="0.3">
      <c r="A424" s="145">
        <v>421</v>
      </c>
      <c r="B424" s="138" t="s">
        <v>2802</v>
      </c>
      <c r="C424" s="138" t="s">
        <v>851</v>
      </c>
      <c r="D424" s="138" t="s">
        <v>839</v>
      </c>
      <c r="E424" s="138" t="s">
        <v>61</v>
      </c>
      <c r="F424" s="138" t="s">
        <v>76</v>
      </c>
      <c r="G424" s="138" t="s">
        <v>840</v>
      </c>
      <c r="H424" s="138" t="s">
        <v>841</v>
      </c>
      <c r="I424" s="139">
        <v>39448</v>
      </c>
      <c r="J424" s="139">
        <v>40999</v>
      </c>
      <c r="K424" s="139" t="s">
        <v>288</v>
      </c>
      <c r="L424" s="140">
        <v>41648047.399999999</v>
      </c>
      <c r="M424" s="141">
        <v>41028047.399999999</v>
      </c>
      <c r="N424" s="140">
        <v>33126200</v>
      </c>
    </row>
    <row r="425" spans="1:14" ht="112.2" x14ac:dyDescent="0.3">
      <c r="A425" s="137">
        <v>422</v>
      </c>
      <c r="B425" s="138" t="s">
        <v>2803</v>
      </c>
      <c r="C425" s="138" t="s">
        <v>852</v>
      </c>
      <c r="D425" s="138" t="s">
        <v>427</v>
      </c>
      <c r="E425" s="138" t="s">
        <v>61</v>
      </c>
      <c r="F425" s="138" t="s">
        <v>76</v>
      </c>
      <c r="G425" s="138" t="s">
        <v>428</v>
      </c>
      <c r="H425" s="138" t="s">
        <v>429</v>
      </c>
      <c r="I425" s="139">
        <v>39083</v>
      </c>
      <c r="J425" s="139">
        <v>41698</v>
      </c>
      <c r="K425" s="139" t="s">
        <v>282</v>
      </c>
      <c r="L425" s="140">
        <v>10952393.57</v>
      </c>
      <c r="M425" s="141">
        <v>10951448.57</v>
      </c>
      <c r="N425" s="140">
        <v>9308731.2799999993</v>
      </c>
    </row>
    <row r="426" spans="1:14" ht="102" x14ac:dyDescent="0.3">
      <c r="A426" s="145">
        <v>423</v>
      </c>
      <c r="B426" s="138" t="s">
        <v>2804</v>
      </c>
      <c r="C426" s="138" t="s">
        <v>853</v>
      </c>
      <c r="D426" s="138" t="s">
        <v>854</v>
      </c>
      <c r="E426" s="138" t="s">
        <v>164</v>
      </c>
      <c r="F426" s="138" t="s">
        <v>441</v>
      </c>
      <c r="G426" s="138" t="s">
        <v>855</v>
      </c>
      <c r="H426" s="138" t="s">
        <v>856</v>
      </c>
      <c r="I426" s="139">
        <v>39083</v>
      </c>
      <c r="J426" s="139">
        <v>42338</v>
      </c>
      <c r="K426" s="139" t="s">
        <v>710</v>
      </c>
      <c r="L426" s="140">
        <v>4674761.01</v>
      </c>
      <c r="M426" s="141">
        <v>4674761.01</v>
      </c>
      <c r="N426" s="140">
        <v>3973546.85</v>
      </c>
    </row>
    <row r="427" spans="1:14" ht="102" x14ac:dyDescent="0.3">
      <c r="A427" s="137">
        <v>424</v>
      </c>
      <c r="B427" s="138" t="s">
        <v>2805</v>
      </c>
      <c r="C427" s="138" t="s">
        <v>857</v>
      </c>
      <c r="D427" s="138" t="s">
        <v>440</v>
      </c>
      <c r="E427" s="138" t="s">
        <v>164</v>
      </c>
      <c r="F427" s="138" t="s">
        <v>441</v>
      </c>
      <c r="G427" s="138" t="s">
        <v>442</v>
      </c>
      <c r="H427" s="138" t="s">
        <v>443</v>
      </c>
      <c r="I427" s="139">
        <v>39083</v>
      </c>
      <c r="J427" s="139">
        <v>40877</v>
      </c>
      <c r="K427" s="139" t="s">
        <v>282</v>
      </c>
      <c r="L427" s="140">
        <v>8852798.4600000009</v>
      </c>
      <c r="M427" s="140">
        <v>8852798.4600000009</v>
      </c>
      <c r="N427" s="140">
        <v>7524878.6900000004</v>
      </c>
    </row>
    <row r="428" spans="1:14" ht="91.8" x14ac:dyDescent="0.3">
      <c r="A428" s="136">
        <v>425</v>
      </c>
      <c r="B428" s="138" t="s">
        <v>2806</v>
      </c>
      <c r="C428" s="138" t="s">
        <v>858</v>
      </c>
      <c r="D428" s="138" t="s">
        <v>859</v>
      </c>
      <c r="E428" s="138" t="s">
        <v>169</v>
      </c>
      <c r="F428" s="138" t="s">
        <v>170</v>
      </c>
      <c r="G428" s="138" t="s">
        <v>860</v>
      </c>
      <c r="H428" s="138" t="s">
        <v>861</v>
      </c>
      <c r="I428" s="139">
        <v>39083</v>
      </c>
      <c r="J428" s="139">
        <v>41973</v>
      </c>
      <c r="K428" s="139" t="s">
        <v>288</v>
      </c>
      <c r="L428" s="140">
        <v>63539992.189999998</v>
      </c>
      <c r="M428" s="140">
        <v>51298300.149999999</v>
      </c>
      <c r="N428" s="140">
        <v>43603555.119999997</v>
      </c>
    </row>
    <row r="429" spans="1:14" ht="122.4" x14ac:dyDescent="0.3">
      <c r="A429" s="137">
        <v>426</v>
      </c>
      <c r="B429" s="138" t="s">
        <v>2807</v>
      </c>
      <c r="C429" s="138" t="s">
        <v>862</v>
      </c>
      <c r="D429" s="138" t="s">
        <v>863</v>
      </c>
      <c r="E429" s="138" t="s">
        <v>10</v>
      </c>
      <c r="F429" s="138" t="s">
        <v>132</v>
      </c>
      <c r="G429" s="138" t="s">
        <v>458</v>
      </c>
      <c r="H429" s="138" t="s">
        <v>777</v>
      </c>
      <c r="I429" s="139">
        <v>39083</v>
      </c>
      <c r="J429" s="139">
        <v>41943</v>
      </c>
      <c r="K429" s="139" t="s">
        <v>288</v>
      </c>
      <c r="L429" s="140">
        <v>33771460.060000002</v>
      </c>
      <c r="M429" s="140">
        <v>33711023.259999998</v>
      </c>
      <c r="N429" s="140">
        <v>28654369.719999999</v>
      </c>
    </row>
    <row r="430" spans="1:14" ht="102" x14ac:dyDescent="0.3">
      <c r="A430" s="136">
        <v>427</v>
      </c>
      <c r="B430" s="138" t="s">
        <v>2808</v>
      </c>
      <c r="C430" s="138" t="s">
        <v>864</v>
      </c>
      <c r="D430" s="138" t="s">
        <v>865</v>
      </c>
      <c r="E430" s="138" t="s">
        <v>61</v>
      </c>
      <c r="F430" s="138" t="s">
        <v>76</v>
      </c>
      <c r="G430" s="138" t="s">
        <v>866</v>
      </c>
      <c r="H430" s="138" t="s">
        <v>867</v>
      </c>
      <c r="I430" s="139">
        <v>39083</v>
      </c>
      <c r="J430" s="139">
        <v>40633</v>
      </c>
      <c r="K430" s="139" t="s">
        <v>282</v>
      </c>
      <c r="L430" s="140">
        <v>4423487.26</v>
      </c>
      <c r="M430" s="140">
        <v>4423487.26</v>
      </c>
      <c r="N430" s="140">
        <v>3759964.17</v>
      </c>
    </row>
    <row r="431" spans="1:14" ht="81.599999999999994" x14ac:dyDescent="0.3">
      <c r="A431" s="137">
        <v>428</v>
      </c>
      <c r="B431" s="138" t="s">
        <v>2809</v>
      </c>
      <c r="C431" s="138" t="s">
        <v>868</v>
      </c>
      <c r="D431" s="138" t="s">
        <v>869</v>
      </c>
      <c r="E431" s="138" t="s">
        <v>61</v>
      </c>
      <c r="F431" s="138" t="s">
        <v>76</v>
      </c>
      <c r="G431" s="138" t="s">
        <v>870</v>
      </c>
      <c r="H431" s="138" t="s">
        <v>871</v>
      </c>
      <c r="I431" s="139">
        <v>39356</v>
      </c>
      <c r="J431" s="139">
        <v>41517</v>
      </c>
      <c r="K431" s="139" t="s">
        <v>288</v>
      </c>
      <c r="L431" s="140">
        <v>69000000</v>
      </c>
      <c r="M431" s="140">
        <v>69000000</v>
      </c>
      <c r="N431" s="140">
        <v>58650000</v>
      </c>
    </row>
    <row r="432" spans="1:14" ht="122.4" x14ac:dyDescent="0.3">
      <c r="A432" s="136">
        <v>429</v>
      </c>
      <c r="B432" s="138" t="s">
        <v>2810</v>
      </c>
      <c r="C432" s="138" t="s">
        <v>872</v>
      </c>
      <c r="D432" s="138" t="s">
        <v>873</v>
      </c>
      <c r="E432" s="138" t="s">
        <v>71</v>
      </c>
      <c r="F432" s="138" t="s">
        <v>874</v>
      </c>
      <c r="G432" s="138" t="s">
        <v>875</v>
      </c>
      <c r="H432" s="138" t="s">
        <v>876</v>
      </c>
      <c r="I432" s="139">
        <v>39083</v>
      </c>
      <c r="J432" s="139">
        <v>41943</v>
      </c>
      <c r="K432" s="139" t="s">
        <v>282</v>
      </c>
      <c r="L432" s="140">
        <v>12000000</v>
      </c>
      <c r="M432" s="140">
        <v>12000000</v>
      </c>
      <c r="N432" s="140">
        <v>10200000</v>
      </c>
    </row>
    <row r="433" spans="1:14" ht="142.80000000000001" x14ac:dyDescent="0.3">
      <c r="A433" s="137">
        <v>430</v>
      </c>
      <c r="B433" s="138" t="s">
        <v>2811</v>
      </c>
      <c r="C433" s="138" t="s">
        <v>877</v>
      </c>
      <c r="D433" s="138" t="s">
        <v>878</v>
      </c>
      <c r="E433" s="138" t="s">
        <v>90</v>
      </c>
      <c r="F433" s="138" t="s">
        <v>361</v>
      </c>
      <c r="G433" s="138" t="s">
        <v>879</v>
      </c>
      <c r="H433" s="138" t="s">
        <v>880</v>
      </c>
      <c r="I433" s="139">
        <v>39083</v>
      </c>
      <c r="J433" s="139">
        <v>42369</v>
      </c>
      <c r="K433" s="139" t="s">
        <v>288</v>
      </c>
      <c r="L433" s="140">
        <v>101021559.48</v>
      </c>
      <c r="M433" s="140">
        <v>99865645.760000005</v>
      </c>
      <c r="N433" s="140">
        <v>84885798.890000001</v>
      </c>
    </row>
    <row r="434" spans="1:14" ht="102" x14ac:dyDescent="0.3">
      <c r="A434" s="136">
        <v>431</v>
      </c>
      <c r="B434" s="138" t="s">
        <v>2812</v>
      </c>
      <c r="C434" s="138" t="s">
        <v>881</v>
      </c>
      <c r="D434" s="138" t="s">
        <v>865</v>
      </c>
      <c r="E434" s="138" t="s">
        <v>61</v>
      </c>
      <c r="F434" s="138" t="s">
        <v>76</v>
      </c>
      <c r="G434" s="138" t="s">
        <v>866</v>
      </c>
      <c r="H434" s="138" t="s">
        <v>867</v>
      </c>
      <c r="I434" s="139">
        <v>39083</v>
      </c>
      <c r="J434" s="139">
        <v>40633</v>
      </c>
      <c r="K434" s="139" t="s">
        <v>282</v>
      </c>
      <c r="L434" s="140">
        <v>3836086.54</v>
      </c>
      <c r="M434" s="140">
        <v>3836086.54</v>
      </c>
      <c r="N434" s="140">
        <v>3260673.55</v>
      </c>
    </row>
    <row r="435" spans="1:14" ht="112.2" x14ac:dyDescent="0.3">
      <c r="A435" s="137">
        <v>432</v>
      </c>
      <c r="B435" s="138" t="s">
        <v>2813</v>
      </c>
      <c r="C435" s="138" t="s">
        <v>882</v>
      </c>
      <c r="D435" s="138" t="s">
        <v>883</v>
      </c>
      <c r="E435" s="138" t="s">
        <v>61</v>
      </c>
      <c r="F435" s="138" t="s">
        <v>76</v>
      </c>
      <c r="G435" s="138" t="s">
        <v>884</v>
      </c>
      <c r="H435" s="138" t="s">
        <v>885</v>
      </c>
      <c r="I435" s="139">
        <v>39083</v>
      </c>
      <c r="J435" s="139">
        <v>41670</v>
      </c>
      <c r="K435" s="139" t="s">
        <v>282</v>
      </c>
      <c r="L435" s="140">
        <v>2751624</v>
      </c>
      <c r="M435" s="140">
        <v>2751624</v>
      </c>
      <c r="N435" s="140">
        <v>2338880.4</v>
      </c>
    </row>
    <row r="436" spans="1:14" ht="81.599999999999994" x14ac:dyDescent="0.3">
      <c r="A436" s="136">
        <v>433</v>
      </c>
      <c r="B436" s="138" t="s">
        <v>2814</v>
      </c>
      <c r="C436" s="138" t="s">
        <v>886</v>
      </c>
      <c r="D436" s="138" t="s">
        <v>360</v>
      </c>
      <c r="E436" s="138" t="s">
        <v>90</v>
      </c>
      <c r="F436" s="138" t="s">
        <v>361</v>
      </c>
      <c r="G436" s="138" t="s">
        <v>362</v>
      </c>
      <c r="H436" s="138" t="s">
        <v>363</v>
      </c>
      <c r="I436" s="139">
        <v>39083</v>
      </c>
      <c r="J436" s="139">
        <v>40574</v>
      </c>
      <c r="K436" s="139" t="s">
        <v>288</v>
      </c>
      <c r="L436" s="140">
        <v>9886019.3499999996</v>
      </c>
      <c r="M436" s="140">
        <v>9876019.3499999996</v>
      </c>
      <c r="N436" s="140">
        <v>8394616.4399999995</v>
      </c>
    </row>
    <row r="437" spans="1:14" ht="142.80000000000001" x14ac:dyDescent="0.3">
      <c r="A437" s="137">
        <v>434</v>
      </c>
      <c r="B437" s="138" t="s">
        <v>2815</v>
      </c>
      <c r="C437" s="138" t="s">
        <v>887</v>
      </c>
      <c r="D437" s="138" t="s">
        <v>888</v>
      </c>
      <c r="E437" s="138" t="s">
        <v>85</v>
      </c>
      <c r="F437" s="138" t="s">
        <v>174</v>
      </c>
      <c r="G437" s="138" t="s">
        <v>889</v>
      </c>
      <c r="H437" s="138" t="s">
        <v>890</v>
      </c>
      <c r="I437" s="139">
        <v>39083</v>
      </c>
      <c r="J437" s="139">
        <v>42369</v>
      </c>
      <c r="K437" s="139" t="s">
        <v>288</v>
      </c>
      <c r="L437" s="140">
        <v>27280780</v>
      </c>
      <c r="M437" s="140">
        <v>27129550</v>
      </c>
      <c r="N437" s="140">
        <v>23060117.5</v>
      </c>
    </row>
    <row r="438" spans="1:14" ht="91.8" x14ac:dyDescent="0.3">
      <c r="A438" s="136">
        <v>435</v>
      </c>
      <c r="B438" s="138" t="s">
        <v>2816</v>
      </c>
      <c r="C438" s="138" t="s">
        <v>891</v>
      </c>
      <c r="D438" s="138" t="s">
        <v>892</v>
      </c>
      <c r="E438" s="138" t="s">
        <v>61</v>
      </c>
      <c r="F438" s="138" t="s">
        <v>76</v>
      </c>
      <c r="G438" s="138" t="s">
        <v>893</v>
      </c>
      <c r="H438" s="138" t="s">
        <v>894</v>
      </c>
      <c r="I438" s="139">
        <v>39083</v>
      </c>
      <c r="J438" s="139">
        <v>40543</v>
      </c>
      <c r="K438" s="139" t="s">
        <v>282</v>
      </c>
      <c r="L438" s="140">
        <v>1928500</v>
      </c>
      <c r="M438" s="140">
        <v>1924479.79</v>
      </c>
      <c r="N438" s="140">
        <v>1635807.82</v>
      </c>
    </row>
    <row r="439" spans="1:14" ht="91.8" x14ac:dyDescent="0.3">
      <c r="A439" s="137">
        <v>436</v>
      </c>
      <c r="B439" s="138" t="s">
        <v>2817</v>
      </c>
      <c r="C439" s="138" t="s">
        <v>895</v>
      </c>
      <c r="D439" s="138" t="s">
        <v>896</v>
      </c>
      <c r="E439" s="138" t="s">
        <v>90</v>
      </c>
      <c r="F439" s="138" t="s">
        <v>361</v>
      </c>
      <c r="G439" s="138" t="s">
        <v>879</v>
      </c>
      <c r="H439" s="138" t="s">
        <v>897</v>
      </c>
      <c r="I439" s="139">
        <v>39083</v>
      </c>
      <c r="J439" s="139">
        <v>40663</v>
      </c>
      <c r="K439" s="139" t="s">
        <v>282</v>
      </c>
      <c r="L439" s="140">
        <v>5521600</v>
      </c>
      <c r="M439" s="140">
        <v>5521600</v>
      </c>
      <c r="N439" s="140">
        <v>4693360</v>
      </c>
    </row>
    <row r="440" spans="1:14" ht="81.599999999999994" x14ac:dyDescent="0.3">
      <c r="A440" s="136">
        <v>437</v>
      </c>
      <c r="B440" s="138" t="s">
        <v>2818</v>
      </c>
      <c r="C440" s="138" t="s">
        <v>898</v>
      </c>
      <c r="D440" s="138" t="s">
        <v>899</v>
      </c>
      <c r="E440" s="138" t="s">
        <v>71</v>
      </c>
      <c r="F440" s="138" t="s">
        <v>245</v>
      </c>
      <c r="G440" s="138" t="s">
        <v>900</v>
      </c>
      <c r="H440" s="138" t="s">
        <v>901</v>
      </c>
      <c r="I440" s="139">
        <v>39083</v>
      </c>
      <c r="J440" s="139">
        <v>42369</v>
      </c>
      <c r="K440" s="139" t="s">
        <v>288</v>
      </c>
      <c r="L440" s="140">
        <v>12842189.460000001</v>
      </c>
      <c r="M440" s="140">
        <v>9534146.5199999996</v>
      </c>
      <c r="N440" s="140">
        <v>8104024.54</v>
      </c>
    </row>
    <row r="441" spans="1:14" ht="122.4" x14ac:dyDescent="0.3">
      <c r="A441" s="137">
        <v>438</v>
      </c>
      <c r="B441" s="138" t="s">
        <v>2819</v>
      </c>
      <c r="C441" s="138" t="s">
        <v>902</v>
      </c>
      <c r="D441" s="138" t="s">
        <v>903</v>
      </c>
      <c r="E441" s="138" t="s">
        <v>169</v>
      </c>
      <c r="F441" s="138" t="s">
        <v>904</v>
      </c>
      <c r="G441" s="138" t="s">
        <v>905</v>
      </c>
      <c r="H441" s="138" t="s">
        <v>906</v>
      </c>
      <c r="I441" s="139">
        <v>39083</v>
      </c>
      <c r="J441" s="139">
        <v>40543</v>
      </c>
      <c r="K441" s="139" t="s">
        <v>282</v>
      </c>
      <c r="L441" s="140">
        <v>4651537.9800000004</v>
      </c>
      <c r="M441" s="140">
        <v>4651537.9800000004</v>
      </c>
      <c r="N441" s="140">
        <v>3953807.28</v>
      </c>
    </row>
    <row r="442" spans="1:14" ht="102" x14ac:dyDescent="0.3">
      <c r="A442" s="136">
        <v>439</v>
      </c>
      <c r="B442" s="138" t="s">
        <v>2820</v>
      </c>
      <c r="C442" s="138" t="s">
        <v>907</v>
      </c>
      <c r="D442" s="138" t="s">
        <v>908</v>
      </c>
      <c r="E442" s="138" t="s">
        <v>71</v>
      </c>
      <c r="F442" s="138" t="s">
        <v>245</v>
      </c>
      <c r="G442" s="138" t="s">
        <v>909</v>
      </c>
      <c r="H442" s="138" t="s">
        <v>910</v>
      </c>
      <c r="I442" s="139">
        <v>39083</v>
      </c>
      <c r="J442" s="139">
        <v>41060</v>
      </c>
      <c r="K442" s="139" t="s">
        <v>288</v>
      </c>
      <c r="L442" s="140">
        <v>8089297.8399999999</v>
      </c>
      <c r="M442" s="140">
        <v>8089297.8399999999</v>
      </c>
      <c r="N442" s="140">
        <v>6875903.1600000001</v>
      </c>
    </row>
    <row r="443" spans="1:14" ht="102" x14ac:dyDescent="0.3">
      <c r="A443" s="137">
        <v>440</v>
      </c>
      <c r="B443" s="138" t="s">
        <v>2821</v>
      </c>
      <c r="C443" s="138" t="s">
        <v>911</v>
      </c>
      <c r="D443" s="138" t="s">
        <v>912</v>
      </c>
      <c r="E443" s="138" t="s">
        <v>178</v>
      </c>
      <c r="F443" s="138" t="s">
        <v>819</v>
      </c>
      <c r="G443" s="138" t="s">
        <v>820</v>
      </c>
      <c r="H443" s="138" t="s">
        <v>913</v>
      </c>
      <c r="I443" s="139">
        <v>39083</v>
      </c>
      <c r="J443" s="139">
        <v>40602</v>
      </c>
      <c r="K443" s="139" t="s">
        <v>282</v>
      </c>
      <c r="L443" s="140">
        <v>9989721.4600000009</v>
      </c>
      <c r="M443" s="140">
        <v>9988501.4600000009</v>
      </c>
      <c r="N443" s="140">
        <v>8490226.2400000002</v>
      </c>
    </row>
    <row r="444" spans="1:14" ht="102" x14ac:dyDescent="0.3">
      <c r="A444" s="136">
        <v>441</v>
      </c>
      <c r="B444" s="138" t="s">
        <v>2822</v>
      </c>
      <c r="C444" s="138" t="s">
        <v>914</v>
      </c>
      <c r="D444" s="138" t="s">
        <v>915</v>
      </c>
      <c r="E444" s="138" t="s">
        <v>71</v>
      </c>
      <c r="F444" s="138" t="s">
        <v>874</v>
      </c>
      <c r="G444" s="138" t="s">
        <v>875</v>
      </c>
      <c r="H444" s="138" t="s">
        <v>876</v>
      </c>
      <c r="I444" s="139">
        <v>39083</v>
      </c>
      <c r="J444" s="139">
        <v>40574</v>
      </c>
      <c r="K444" s="139" t="s">
        <v>282</v>
      </c>
      <c r="L444" s="140">
        <v>9999761</v>
      </c>
      <c r="M444" s="140">
        <v>9929261</v>
      </c>
      <c r="N444" s="140">
        <v>8439871.8499999996</v>
      </c>
    </row>
    <row r="445" spans="1:14" ht="112.2" x14ac:dyDescent="0.3">
      <c r="A445" s="137">
        <v>442</v>
      </c>
      <c r="B445" s="138" t="s">
        <v>2823</v>
      </c>
      <c r="C445" s="138" t="s">
        <v>916</v>
      </c>
      <c r="D445" s="138" t="s">
        <v>917</v>
      </c>
      <c r="E445" s="138" t="s">
        <v>61</v>
      </c>
      <c r="F445" s="138" t="s">
        <v>805</v>
      </c>
      <c r="G445" s="138" t="s">
        <v>806</v>
      </c>
      <c r="H445" s="138" t="s">
        <v>918</v>
      </c>
      <c r="I445" s="139">
        <v>39083</v>
      </c>
      <c r="J445" s="139">
        <v>41882</v>
      </c>
      <c r="K445" s="139" t="s">
        <v>710</v>
      </c>
      <c r="L445" s="140">
        <v>14758966.49</v>
      </c>
      <c r="M445" s="140">
        <v>9968407.1099999994</v>
      </c>
      <c r="N445" s="140">
        <v>8473146.0199999996</v>
      </c>
    </row>
    <row r="446" spans="1:14" ht="112.2" x14ac:dyDescent="0.3">
      <c r="A446" s="136">
        <v>443</v>
      </c>
      <c r="B446" s="138" t="s">
        <v>2824</v>
      </c>
      <c r="C446" s="138" t="s">
        <v>919</v>
      </c>
      <c r="D446" s="138" t="s">
        <v>920</v>
      </c>
      <c r="E446" s="138" t="s">
        <v>96</v>
      </c>
      <c r="F446" s="138" t="s">
        <v>157</v>
      </c>
      <c r="G446" s="138" t="s">
        <v>921</v>
      </c>
      <c r="H446" s="138" t="s">
        <v>922</v>
      </c>
      <c r="I446" s="139">
        <v>39083</v>
      </c>
      <c r="J446" s="139">
        <v>40451</v>
      </c>
      <c r="K446" s="139" t="s">
        <v>282</v>
      </c>
      <c r="L446" s="140">
        <v>9825530.4000000004</v>
      </c>
      <c r="M446" s="140">
        <v>9825530.4000000004</v>
      </c>
      <c r="N446" s="140">
        <v>8351700.8399999999</v>
      </c>
    </row>
    <row r="447" spans="1:14" ht="112.2" x14ac:dyDescent="0.3">
      <c r="A447" s="137">
        <v>444</v>
      </c>
      <c r="B447" s="138" t="s">
        <v>2825</v>
      </c>
      <c r="C447" s="138" t="s">
        <v>923</v>
      </c>
      <c r="D447" s="138" t="s">
        <v>924</v>
      </c>
      <c r="E447" s="138" t="s">
        <v>96</v>
      </c>
      <c r="F447" s="138" t="s">
        <v>157</v>
      </c>
      <c r="G447" s="138" t="s">
        <v>925</v>
      </c>
      <c r="H447" s="138" t="s">
        <v>926</v>
      </c>
      <c r="I447" s="139">
        <v>39083</v>
      </c>
      <c r="J447" s="139">
        <v>40724</v>
      </c>
      <c r="K447" s="139" t="s">
        <v>288</v>
      </c>
      <c r="L447" s="140">
        <v>9998000</v>
      </c>
      <c r="M447" s="140">
        <v>9998000</v>
      </c>
      <c r="N447" s="140">
        <v>8498300</v>
      </c>
    </row>
    <row r="448" spans="1:14" ht="112.2" x14ac:dyDescent="0.3">
      <c r="A448" s="136">
        <v>445</v>
      </c>
      <c r="B448" s="138" t="s">
        <v>2826</v>
      </c>
      <c r="C448" s="138" t="s">
        <v>927</v>
      </c>
      <c r="D448" s="138" t="s">
        <v>863</v>
      </c>
      <c r="E448" s="138" t="s">
        <v>10</v>
      </c>
      <c r="F448" s="138" t="s">
        <v>132</v>
      </c>
      <c r="G448" s="138" t="s">
        <v>458</v>
      </c>
      <c r="H448" s="138" t="s">
        <v>777</v>
      </c>
      <c r="I448" s="139">
        <v>39083</v>
      </c>
      <c r="J448" s="139">
        <v>40999</v>
      </c>
      <c r="K448" s="139" t="s">
        <v>288</v>
      </c>
      <c r="L448" s="140">
        <v>10427660.029999999</v>
      </c>
      <c r="M448" s="140">
        <v>10000000</v>
      </c>
      <c r="N448" s="140">
        <v>8500000</v>
      </c>
    </row>
    <row r="449" spans="1:14" ht="102" x14ac:dyDescent="0.3">
      <c r="A449" s="137">
        <v>446</v>
      </c>
      <c r="B449" s="138" t="s">
        <v>2827</v>
      </c>
      <c r="C449" s="138" t="s">
        <v>928</v>
      </c>
      <c r="D449" s="138" t="s">
        <v>457</v>
      </c>
      <c r="E449" s="138" t="s">
        <v>10</v>
      </c>
      <c r="F449" s="138" t="s">
        <v>132</v>
      </c>
      <c r="G449" s="138" t="s">
        <v>458</v>
      </c>
      <c r="H449" s="138" t="s">
        <v>777</v>
      </c>
      <c r="I449" s="139">
        <v>39083</v>
      </c>
      <c r="J449" s="139">
        <v>41547</v>
      </c>
      <c r="K449" s="139" t="s">
        <v>288</v>
      </c>
      <c r="L449" s="140">
        <v>14020771.939999999</v>
      </c>
      <c r="M449" s="140">
        <v>9775655.8800000008</v>
      </c>
      <c r="N449" s="140">
        <v>8309307.4900000002</v>
      </c>
    </row>
    <row r="450" spans="1:14" ht="112.2" x14ac:dyDescent="0.3">
      <c r="A450" s="136">
        <v>447</v>
      </c>
      <c r="B450" s="138" t="s">
        <v>2828</v>
      </c>
      <c r="C450" s="138" t="s">
        <v>929</v>
      </c>
      <c r="D450" s="138" t="s">
        <v>930</v>
      </c>
      <c r="E450" s="138" t="s">
        <v>10</v>
      </c>
      <c r="F450" s="138" t="s">
        <v>132</v>
      </c>
      <c r="G450" s="138" t="s">
        <v>931</v>
      </c>
      <c r="H450" s="138" t="s">
        <v>932</v>
      </c>
      <c r="I450" s="139">
        <v>39083</v>
      </c>
      <c r="J450" s="139">
        <v>40574</v>
      </c>
      <c r="K450" s="139" t="s">
        <v>282</v>
      </c>
      <c r="L450" s="140">
        <v>3913302</v>
      </c>
      <c r="M450" s="140">
        <v>3913302</v>
      </c>
      <c r="N450" s="140">
        <v>3326306.7</v>
      </c>
    </row>
    <row r="451" spans="1:14" ht="102" x14ac:dyDescent="0.3">
      <c r="A451" s="137">
        <v>448</v>
      </c>
      <c r="B451" s="138" t="s">
        <v>2829</v>
      </c>
      <c r="C451" s="138" t="s">
        <v>933</v>
      </c>
      <c r="D451" s="138" t="s">
        <v>934</v>
      </c>
      <c r="E451" s="138" t="s">
        <v>39</v>
      </c>
      <c r="F451" s="138" t="s">
        <v>45</v>
      </c>
      <c r="G451" s="138" t="s">
        <v>432</v>
      </c>
      <c r="H451" s="138" t="s">
        <v>433</v>
      </c>
      <c r="I451" s="139">
        <v>39083</v>
      </c>
      <c r="J451" s="139">
        <v>41881</v>
      </c>
      <c r="K451" s="139" t="s">
        <v>710</v>
      </c>
      <c r="L451" s="140">
        <v>7044105.5999999996</v>
      </c>
      <c r="M451" s="140">
        <v>7044105.5999999996</v>
      </c>
      <c r="N451" s="140">
        <v>5987489.75</v>
      </c>
    </row>
    <row r="452" spans="1:14" ht="112.2" x14ac:dyDescent="0.3">
      <c r="A452" s="136">
        <v>449</v>
      </c>
      <c r="B452" s="138" t="s">
        <v>2830</v>
      </c>
      <c r="C452" s="138" t="s">
        <v>935</v>
      </c>
      <c r="D452" s="138" t="s">
        <v>431</v>
      </c>
      <c r="E452" s="138" t="s">
        <v>39</v>
      </c>
      <c r="F452" s="138" t="s">
        <v>45</v>
      </c>
      <c r="G452" s="138" t="s">
        <v>432</v>
      </c>
      <c r="H452" s="138" t="s">
        <v>433</v>
      </c>
      <c r="I452" s="139">
        <v>39083</v>
      </c>
      <c r="J452" s="139">
        <v>41639</v>
      </c>
      <c r="K452" s="139" t="s">
        <v>282</v>
      </c>
      <c r="L452" s="140">
        <v>6570585.9000000004</v>
      </c>
      <c r="M452" s="140">
        <v>6570585.9000000004</v>
      </c>
      <c r="N452" s="140">
        <v>5584998.0099999998</v>
      </c>
    </row>
    <row r="453" spans="1:14" ht="112.2" x14ac:dyDescent="0.3">
      <c r="A453" s="137">
        <v>450</v>
      </c>
      <c r="B453" s="138" t="s">
        <v>2831</v>
      </c>
      <c r="C453" s="138" t="s">
        <v>936</v>
      </c>
      <c r="D453" s="138" t="s">
        <v>937</v>
      </c>
      <c r="E453" s="138" t="s">
        <v>291</v>
      </c>
      <c r="F453" s="138" t="s">
        <v>938</v>
      </c>
      <c r="G453" s="138" t="s">
        <v>939</v>
      </c>
      <c r="H453" s="138" t="s">
        <v>940</v>
      </c>
      <c r="I453" s="139">
        <v>39083</v>
      </c>
      <c r="J453" s="139">
        <v>40816</v>
      </c>
      <c r="K453" s="139" t="s">
        <v>282</v>
      </c>
      <c r="L453" s="140">
        <v>1538347</v>
      </c>
      <c r="M453" s="140">
        <v>1538347</v>
      </c>
      <c r="N453" s="140">
        <v>1307594.95</v>
      </c>
    </row>
    <row r="454" spans="1:14" ht="112.2" x14ac:dyDescent="0.3">
      <c r="A454" s="136">
        <v>451</v>
      </c>
      <c r="B454" s="138" t="s">
        <v>2832</v>
      </c>
      <c r="C454" s="138" t="s">
        <v>941</v>
      </c>
      <c r="D454" s="138" t="s">
        <v>839</v>
      </c>
      <c r="E454" s="138" t="s">
        <v>61</v>
      </c>
      <c r="F454" s="138" t="s">
        <v>76</v>
      </c>
      <c r="G454" s="138" t="s">
        <v>840</v>
      </c>
      <c r="H454" s="138" t="s">
        <v>841</v>
      </c>
      <c r="I454" s="139">
        <v>39083</v>
      </c>
      <c r="J454" s="139">
        <v>40939</v>
      </c>
      <c r="K454" s="139" t="s">
        <v>282</v>
      </c>
      <c r="L454" s="140">
        <v>9033300</v>
      </c>
      <c r="M454" s="140">
        <v>9015000</v>
      </c>
      <c r="N454" s="140">
        <v>7662750</v>
      </c>
    </row>
    <row r="455" spans="1:14" ht="112.2" x14ac:dyDescent="0.3">
      <c r="A455" s="137">
        <v>452</v>
      </c>
      <c r="B455" s="138" t="s">
        <v>2833</v>
      </c>
      <c r="C455" s="138" t="s">
        <v>942</v>
      </c>
      <c r="D455" s="138" t="s">
        <v>943</v>
      </c>
      <c r="E455" s="138" t="s">
        <v>151</v>
      </c>
      <c r="F455" s="138" t="s">
        <v>285</v>
      </c>
      <c r="G455" s="138" t="s">
        <v>944</v>
      </c>
      <c r="H455" s="138" t="s">
        <v>945</v>
      </c>
      <c r="I455" s="139">
        <v>39083</v>
      </c>
      <c r="J455" s="139">
        <v>41851</v>
      </c>
      <c r="K455" s="139" t="s">
        <v>288</v>
      </c>
      <c r="L455" s="140">
        <v>4966363.26</v>
      </c>
      <c r="M455" s="140">
        <v>2764938.55</v>
      </c>
      <c r="N455" s="140">
        <v>2350197.7400000002</v>
      </c>
    </row>
    <row r="456" spans="1:14" ht="112.2" x14ac:dyDescent="0.3">
      <c r="A456" s="136">
        <v>453</v>
      </c>
      <c r="B456" s="138" t="s">
        <v>2834</v>
      </c>
      <c r="C456" s="138" t="s">
        <v>946</v>
      </c>
      <c r="D456" s="138" t="s">
        <v>947</v>
      </c>
      <c r="E456" s="138" t="s">
        <v>85</v>
      </c>
      <c r="F456" s="138" t="s">
        <v>174</v>
      </c>
      <c r="G456" s="138" t="s">
        <v>948</v>
      </c>
      <c r="H456" s="138" t="s">
        <v>949</v>
      </c>
      <c r="I456" s="139">
        <v>39083</v>
      </c>
      <c r="J456" s="139">
        <v>40543</v>
      </c>
      <c r="K456" s="139" t="s">
        <v>282</v>
      </c>
      <c r="L456" s="140">
        <v>5145690</v>
      </c>
      <c r="M456" s="140">
        <v>5145690</v>
      </c>
      <c r="N456" s="140">
        <v>4373836.5</v>
      </c>
    </row>
    <row r="457" spans="1:14" ht="142.80000000000001" x14ac:dyDescent="0.3">
      <c r="A457" s="137">
        <v>454</v>
      </c>
      <c r="B457" s="138" t="s">
        <v>2835</v>
      </c>
      <c r="C457" s="138" t="s">
        <v>950</v>
      </c>
      <c r="D457" s="138" t="s">
        <v>951</v>
      </c>
      <c r="E457" s="138" t="s">
        <v>61</v>
      </c>
      <c r="F457" s="138" t="s">
        <v>76</v>
      </c>
      <c r="G457" s="138" t="s">
        <v>105</v>
      </c>
      <c r="H457" s="138" t="s">
        <v>952</v>
      </c>
      <c r="I457" s="139">
        <v>39083</v>
      </c>
      <c r="J457" s="139">
        <v>41820</v>
      </c>
      <c r="K457" s="139" t="s">
        <v>288</v>
      </c>
      <c r="L457" s="140">
        <v>9994008.3000000007</v>
      </c>
      <c r="M457" s="140">
        <v>9994008.3000000007</v>
      </c>
      <c r="N457" s="140">
        <v>8494907.0500000007</v>
      </c>
    </row>
    <row r="458" spans="1:14" ht="122.4" x14ac:dyDescent="0.3">
      <c r="A458" s="136">
        <v>455</v>
      </c>
      <c r="B458" s="138" t="s">
        <v>2836</v>
      </c>
      <c r="C458" s="138" t="s">
        <v>953</v>
      </c>
      <c r="D458" s="138" t="s">
        <v>951</v>
      </c>
      <c r="E458" s="138" t="s">
        <v>61</v>
      </c>
      <c r="F458" s="138" t="s">
        <v>76</v>
      </c>
      <c r="G458" s="138" t="s">
        <v>105</v>
      </c>
      <c r="H458" s="138" t="s">
        <v>952</v>
      </c>
      <c r="I458" s="139">
        <v>39083</v>
      </c>
      <c r="J458" s="139">
        <v>41639</v>
      </c>
      <c r="K458" s="139" t="s">
        <v>282</v>
      </c>
      <c r="L458" s="140">
        <v>1242412.19</v>
      </c>
      <c r="M458" s="140">
        <v>1205582.08</v>
      </c>
      <c r="N458" s="140">
        <v>1024744.76</v>
      </c>
    </row>
    <row r="459" spans="1:14" ht="102" x14ac:dyDescent="0.3">
      <c r="A459" s="137">
        <v>456</v>
      </c>
      <c r="B459" s="138" t="s">
        <v>2837</v>
      </c>
      <c r="C459" s="138" t="s">
        <v>954</v>
      </c>
      <c r="D459" s="138" t="s">
        <v>955</v>
      </c>
      <c r="E459" s="138" t="s">
        <v>85</v>
      </c>
      <c r="F459" s="138" t="s">
        <v>174</v>
      </c>
      <c r="G459" s="138" t="s">
        <v>956</v>
      </c>
      <c r="H459" s="138" t="s">
        <v>957</v>
      </c>
      <c r="I459" s="139">
        <v>39083</v>
      </c>
      <c r="J459" s="139">
        <v>41090</v>
      </c>
      <c r="K459" s="139" t="s">
        <v>288</v>
      </c>
      <c r="L459" s="140">
        <v>10039690.15</v>
      </c>
      <c r="M459" s="140">
        <v>10000000</v>
      </c>
      <c r="N459" s="140">
        <v>8500000</v>
      </c>
    </row>
    <row r="460" spans="1:14" ht="81.599999999999994" x14ac:dyDescent="0.3">
      <c r="A460" s="136">
        <v>457</v>
      </c>
      <c r="B460" s="138" t="s">
        <v>2838</v>
      </c>
      <c r="C460" s="138" t="s">
        <v>958</v>
      </c>
      <c r="D460" s="138" t="s">
        <v>959</v>
      </c>
      <c r="E460" s="138" t="s">
        <v>90</v>
      </c>
      <c r="F460" s="138" t="s">
        <v>960</v>
      </c>
      <c r="G460" s="138" t="s">
        <v>101</v>
      </c>
      <c r="H460" s="138" t="s">
        <v>961</v>
      </c>
      <c r="I460" s="139">
        <v>39083</v>
      </c>
      <c r="J460" s="139">
        <v>41670</v>
      </c>
      <c r="K460" s="139" t="s">
        <v>282</v>
      </c>
      <c r="L460" s="140">
        <v>3079008.17</v>
      </c>
      <c r="M460" s="140">
        <v>3079008.17</v>
      </c>
      <c r="N460" s="140">
        <v>2617156.94</v>
      </c>
    </row>
    <row r="461" spans="1:14" ht="112.2" x14ac:dyDescent="0.3">
      <c r="A461" s="137">
        <v>458</v>
      </c>
      <c r="B461" s="138" t="s">
        <v>2839</v>
      </c>
      <c r="C461" s="138" t="s">
        <v>962</v>
      </c>
      <c r="D461" s="138" t="s">
        <v>453</v>
      </c>
      <c r="E461" s="138" t="s">
        <v>71</v>
      </c>
      <c r="F461" s="138" t="s">
        <v>245</v>
      </c>
      <c r="G461" s="138" t="s">
        <v>454</v>
      </c>
      <c r="H461" s="138" t="s">
        <v>455</v>
      </c>
      <c r="I461" s="139">
        <v>39083</v>
      </c>
      <c r="J461" s="139">
        <v>40633</v>
      </c>
      <c r="K461" s="139" t="s">
        <v>288</v>
      </c>
      <c r="L461" s="140">
        <v>7224699.75</v>
      </c>
      <c r="M461" s="140">
        <v>7212005.6500000004</v>
      </c>
      <c r="N461" s="140">
        <v>6130204.7999999998</v>
      </c>
    </row>
    <row r="462" spans="1:14" ht="112.2" x14ac:dyDescent="0.3">
      <c r="A462" s="136">
        <v>459</v>
      </c>
      <c r="B462" s="138" t="s">
        <v>2840</v>
      </c>
      <c r="C462" s="138" t="s">
        <v>963</v>
      </c>
      <c r="D462" s="138" t="s">
        <v>818</v>
      </c>
      <c r="E462" s="138" t="s">
        <v>178</v>
      </c>
      <c r="F462" s="138" t="s">
        <v>819</v>
      </c>
      <c r="G462" s="138" t="s">
        <v>820</v>
      </c>
      <c r="H462" s="138" t="s">
        <v>964</v>
      </c>
      <c r="I462" s="139">
        <v>39083</v>
      </c>
      <c r="J462" s="139">
        <v>40693</v>
      </c>
      <c r="K462" s="139" t="s">
        <v>282</v>
      </c>
      <c r="L462" s="140">
        <v>9975340</v>
      </c>
      <c r="M462" s="140">
        <v>9975340</v>
      </c>
      <c r="N462" s="140">
        <v>8479039</v>
      </c>
    </row>
    <row r="463" spans="1:14" ht="112.2" x14ac:dyDescent="0.3">
      <c r="A463" s="137">
        <v>460</v>
      </c>
      <c r="B463" s="138" t="s">
        <v>2841</v>
      </c>
      <c r="C463" s="138" t="s">
        <v>965</v>
      </c>
      <c r="D463" s="138" t="s">
        <v>966</v>
      </c>
      <c r="E463" s="138" t="s">
        <v>96</v>
      </c>
      <c r="F463" s="138" t="s">
        <v>967</v>
      </c>
      <c r="G463" s="138" t="s">
        <v>968</v>
      </c>
      <c r="H463" s="138" t="s">
        <v>969</v>
      </c>
      <c r="I463" s="139">
        <v>39083</v>
      </c>
      <c r="J463" s="139">
        <v>41182</v>
      </c>
      <c r="K463" s="139" t="s">
        <v>288</v>
      </c>
      <c r="L463" s="140">
        <v>6745120.7999999998</v>
      </c>
      <c r="M463" s="140">
        <v>2974963.52</v>
      </c>
      <c r="N463" s="140">
        <v>2528718.9900000002</v>
      </c>
    </row>
    <row r="464" spans="1:14" ht="102" x14ac:dyDescent="0.3">
      <c r="A464" s="136">
        <v>461</v>
      </c>
      <c r="B464" s="138" t="s">
        <v>2842</v>
      </c>
      <c r="C464" s="138" t="s">
        <v>970</v>
      </c>
      <c r="D464" s="138" t="s">
        <v>818</v>
      </c>
      <c r="E464" s="138" t="s">
        <v>178</v>
      </c>
      <c r="F464" s="138" t="s">
        <v>819</v>
      </c>
      <c r="G464" s="138" t="s">
        <v>820</v>
      </c>
      <c r="H464" s="138" t="s">
        <v>971</v>
      </c>
      <c r="I464" s="139">
        <v>39083</v>
      </c>
      <c r="J464" s="139">
        <v>40694</v>
      </c>
      <c r="K464" s="139" t="s">
        <v>282</v>
      </c>
      <c r="L464" s="140">
        <v>9001223.2200000007</v>
      </c>
      <c r="M464" s="140">
        <v>9001223.2200000007</v>
      </c>
      <c r="N464" s="140">
        <v>7651039.7300000004</v>
      </c>
    </row>
    <row r="465" spans="1:14" ht="122.4" x14ac:dyDescent="0.3">
      <c r="A465" s="137">
        <v>462</v>
      </c>
      <c r="B465" s="138" t="s">
        <v>2843</v>
      </c>
      <c r="C465" s="138" t="s">
        <v>972</v>
      </c>
      <c r="D465" s="138" t="s">
        <v>973</v>
      </c>
      <c r="E465" s="138" t="s">
        <v>85</v>
      </c>
      <c r="F465" s="138" t="s">
        <v>174</v>
      </c>
      <c r="G465" s="138" t="s">
        <v>974</v>
      </c>
      <c r="H465" s="138" t="s">
        <v>975</v>
      </c>
      <c r="I465" s="139">
        <v>39083</v>
      </c>
      <c r="J465" s="139">
        <v>40512</v>
      </c>
      <c r="K465" s="139" t="s">
        <v>282</v>
      </c>
      <c r="L465" s="140">
        <v>2487123.7000000002</v>
      </c>
      <c r="M465" s="140">
        <v>2487123.7000000002</v>
      </c>
      <c r="N465" s="140">
        <v>2114055.14</v>
      </c>
    </row>
    <row r="466" spans="1:14" ht="112.2" x14ac:dyDescent="0.3">
      <c r="A466" s="136">
        <v>463</v>
      </c>
      <c r="B466" s="138" t="s">
        <v>2844</v>
      </c>
      <c r="C466" s="138" t="s">
        <v>976</v>
      </c>
      <c r="D466" s="138" t="s">
        <v>977</v>
      </c>
      <c r="E466" s="138" t="s">
        <v>108</v>
      </c>
      <c r="F466" s="138" t="s">
        <v>436</v>
      </c>
      <c r="G466" s="138" t="s">
        <v>978</v>
      </c>
      <c r="H466" s="138" t="s">
        <v>979</v>
      </c>
      <c r="I466" s="139">
        <v>39083</v>
      </c>
      <c r="J466" s="139">
        <v>41182</v>
      </c>
      <c r="K466" s="139" t="s">
        <v>282</v>
      </c>
      <c r="L466" s="140">
        <v>1546800</v>
      </c>
      <c r="M466" s="140">
        <v>1546800</v>
      </c>
      <c r="N466" s="140">
        <v>914780</v>
      </c>
    </row>
    <row r="467" spans="1:14" ht="91.8" x14ac:dyDescent="0.3">
      <c r="A467" s="137">
        <v>464</v>
      </c>
      <c r="B467" s="138" t="s">
        <v>2845</v>
      </c>
      <c r="C467" s="138" t="s">
        <v>980</v>
      </c>
      <c r="D467" s="138" t="s">
        <v>44</v>
      </c>
      <c r="E467" s="138" t="s">
        <v>39</v>
      </c>
      <c r="F467" s="138" t="s">
        <v>45</v>
      </c>
      <c r="G467" s="138" t="s">
        <v>46</v>
      </c>
      <c r="H467" s="138" t="s">
        <v>629</v>
      </c>
      <c r="I467" s="139">
        <v>39083</v>
      </c>
      <c r="J467" s="139">
        <v>40482</v>
      </c>
      <c r="K467" s="139" t="s">
        <v>282</v>
      </c>
      <c r="L467" s="140">
        <v>2089096</v>
      </c>
      <c r="M467" s="140">
        <v>2089096</v>
      </c>
      <c r="N467" s="140">
        <v>1775731.6</v>
      </c>
    </row>
    <row r="468" spans="1:14" ht="102" x14ac:dyDescent="0.3">
      <c r="A468" s="136">
        <v>465</v>
      </c>
      <c r="B468" s="138" t="s">
        <v>2846</v>
      </c>
      <c r="C468" s="138" t="s">
        <v>981</v>
      </c>
      <c r="D468" s="138" t="s">
        <v>982</v>
      </c>
      <c r="E468" s="138" t="s">
        <v>10</v>
      </c>
      <c r="F468" s="138" t="s">
        <v>132</v>
      </c>
      <c r="G468" s="138" t="s">
        <v>983</v>
      </c>
      <c r="H468" s="138" t="s">
        <v>984</v>
      </c>
      <c r="I468" s="139">
        <v>39083</v>
      </c>
      <c r="J468" s="139">
        <v>40663</v>
      </c>
      <c r="K468" s="139" t="s">
        <v>282</v>
      </c>
      <c r="L468" s="140">
        <v>7572380</v>
      </c>
      <c r="M468" s="140">
        <v>7572380</v>
      </c>
      <c r="N468" s="140">
        <v>6436523</v>
      </c>
    </row>
    <row r="469" spans="1:14" ht="102" x14ac:dyDescent="0.3">
      <c r="A469" s="137">
        <v>466</v>
      </c>
      <c r="B469" s="138" t="s">
        <v>2847</v>
      </c>
      <c r="C469" s="138" t="s">
        <v>985</v>
      </c>
      <c r="D469" s="138" t="s">
        <v>986</v>
      </c>
      <c r="E469" s="138" t="s">
        <v>169</v>
      </c>
      <c r="F469" s="138" t="s">
        <v>170</v>
      </c>
      <c r="G469" s="138" t="s">
        <v>987</v>
      </c>
      <c r="H469" s="138" t="s">
        <v>988</v>
      </c>
      <c r="I469" s="139">
        <v>39083</v>
      </c>
      <c r="J469" s="139">
        <v>40512</v>
      </c>
      <c r="K469" s="139" t="s">
        <v>288</v>
      </c>
      <c r="L469" s="140">
        <v>9984025.9100000001</v>
      </c>
      <c r="M469" s="140">
        <v>9984025.9100000001</v>
      </c>
      <c r="N469" s="140">
        <v>8486422.0199999996</v>
      </c>
    </row>
    <row r="470" spans="1:14" ht="102" x14ac:dyDescent="0.3">
      <c r="A470" s="136">
        <v>467</v>
      </c>
      <c r="B470" s="138" t="s">
        <v>2848</v>
      </c>
      <c r="C470" s="138" t="s">
        <v>989</v>
      </c>
      <c r="D470" s="138" t="s">
        <v>990</v>
      </c>
      <c r="E470" s="138" t="s">
        <v>61</v>
      </c>
      <c r="F470" s="138" t="s">
        <v>76</v>
      </c>
      <c r="G470" s="138" t="s">
        <v>991</v>
      </c>
      <c r="H470" s="138" t="s">
        <v>992</v>
      </c>
      <c r="I470" s="139">
        <v>39083</v>
      </c>
      <c r="J470" s="139">
        <v>41547</v>
      </c>
      <c r="K470" s="139" t="s">
        <v>710</v>
      </c>
      <c r="L470" s="140">
        <v>21405718.890000001</v>
      </c>
      <c r="M470" s="140">
        <v>5004676.5199999996</v>
      </c>
      <c r="N470" s="140">
        <v>4253975.04</v>
      </c>
    </row>
    <row r="471" spans="1:14" ht="112.2" x14ac:dyDescent="0.3">
      <c r="A471" s="137">
        <v>468</v>
      </c>
      <c r="B471" s="138" t="s">
        <v>2849</v>
      </c>
      <c r="C471" s="138" t="s">
        <v>993</v>
      </c>
      <c r="D471" s="138" t="s">
        <v>994</v>
      </c>
      <c r="E471" s="138" t="s">
        <v>108</v>
      </c>
      <c r="F471" s="138" t="s">
        <v>436</v>
      </c>
      <c r="G471" s="138" t="s">
        <v>995</v>
      </c>
      <c r="H471" s="138" t="s">
        <v>996</v>
      </c>
      <c r="I471" s="139">
        <v>39083</v>
      </c>
      <c r="J471" s="139">
        <v>40390</v>
      </c>
      <c r="K471" s="139" t="s">
        <v>282</v>
      </c>
      <c r="L471" s="140">
        <v>2917329.9</v>
      </c>
      <c r="M471" s="140">
        <v>2431763.9</v>
      </c>
      <c r="N471" s="140">
        <v>2066999.31</v>
      </c>
    </row>
    <row r="472" spans="1:14" ht="112.2" x14ac:dyDescent="0.3">
      <c r="A472" s="136">
        <v>469</v>
      </c>
      <c r="B472" s="138" t="s">
        <v>2850</v>
      </c>
      <c r="C472" s="138" t="s">
        <v>997</v>
      </c>
      <c r="D472" s="138" t="s">
        <v>998</v>
      </c>
      <c r="E472" s="138" t="s">
        <v>61</v>
      </c>
      <c r="F472" s="138" t="s">
        <v>76</v>
      </c>
      <c r="G472" s="138" t="s">
        <v>999</v>
      </c>
      <c r="H472" s="138" t="s">
        <v>1000</v>
      </c>
      <c r="I472" s="139">
        <v>39083</v>
      </c>
      <c r="J472" s="139">
        <v>40939</v>
      </c>
      <c r="K472" s="139" t="s">
        <v>288</v>
      </c>
      <c r="L472" s="140">
        <v>9554260</v>
      </c>
      <c r="M472" s="140">
        <v>9554260</v>
      </c>
      <c r="N472" s="140">
        <v>8121121</v>
      </c>
    </row>
    <row r="473" spans="1:14" ht="112.2" x14ac:dyDescent="0.3">
      <c r="A473" s="137">
        <v>470</v>
      </c>
      <c r="B473" s="138" t="s">
        <v>2851</v>
      </c>
      <c r="C473" s="138" t="s">
        <v>1001</v>
      </c>
      <c r="D473" s="138" t="s">
        <v>1002</v>
      </c>
      <c r="E473" s="138" t="s">
        <v>71</v>
      </c>
      <c r="F473" s="138" t="s">
        <v>245</v>
      </c>
      <c r="G473" s="138" t="s">
        <v>1003</v>
      </c>
      <c r="H473" s="138" t="s">
        <v>1004</v>
      </c>
      <c r="I473" s="139">
        <v>39083</v>
      </c>
      <c r="J473" s="139">
        <v>41182</v>
      </c>
      <c r="K473" s="139" t="s">
        <v>282</v>
      </c>
      <c r="L473" s="140">
        <v>2852013.53</v>
      </c>
      <c r="M473" s="140">
        <v>2849085.53</v>
      </c>
      <c r="N473" s="140">
        <v>2421722.7000000002</v>
      </c>
    </row>
    <row r="474" spans="1:14" ht="112.2" x14ac:dyDescent="0.3">
      <c r="A474" s="136">
        <v>471</v>
      </c>
      <c r="B474" s="138" t="s">
        <v>2852</v>
      </c>
      <c r="C474" s="138" t="s">
        <v>1005</v>
      </c>
      <c r="D474" s="138" t="s">
        <v>419</v>
      </c>
      <c r="E474" s="138" t="s">
        <v>10</v>
      </c>
      <c r="F474" s="138" t="s">
        <v>132</v>
      </c>
      <c r="G474" s="138" t="s">
        <v>133</v>
      </c>
      <c r="H474" s="138" t="s">
        <v>420</v>
      </c>
      <c r="I474" s="139">
        <v>39083</v>
      </c>
      <c r="J474" s="139">
        <v>41639</v>
      </c>
      <c r="K474" s="139" t="s">
        <v>282</v>
      </c>
      <c r="L474" s="140">
        <v>4621219</v>
      </c>
      <c r="M474" s="140">
        <v>4163349.87</v>
      </c>
      <c r="N474" s="140">
        <v>3538847.38</v>
      </c>
    </row>
    <row r="475" spans="1:14" ht="112.2" x14ac:dyDescent="0.3">
      <c r="A475" s="137">
        <v>472</v>
      </c>
      <c r="B475" s="138" t="s">
        <v>2853</v>
      </c>
      <c r="C475" s="138" t="s">
        <v>1006</v>
      </c>
      <c r="D475" s="138" t="s">
        <v>427</v>
      </c>
      <c r="E475" s="138" t="s">
        <v>61</v>
      </c>
      <c r="F475" s="138" t="s">
        <v>1007</v>
      </c>
      <c r="G475" s="138" t="s">
        <v>428</v>
      </c>
      <c r="H475" s="138" t="s">
        <v>429</v>
      </c>
      <c r="I475" s="139">
        <v>39083</v>
      </c>
      <c r="J475" s="139">
        <v>41060</v>
      </c>
      <c r="K475" s="139" t="s">
        <v>282</v>
      </c>
      <c r="L475" s="140">
        <v>9790036</v>
      </c>
      <c r="M475" s="140">
        <v>9790036</v>
      </c>
      <c r="N475" s="140">
        <v>8321530.5999999996</v>
      </c>
    </row>
    <row r="476" spans="1:14" ht="91.8" x14ac:dyDescent="0.3">
      <c r="A476" s="136">
        <v>473</v>
      </c>
      <c r="B476" s="138" t="s">
        <v>2854</v>
      </c>
      <c r="C476" s="138" t="s">
        <v>1008</v>
      </c>
      <c r="D476" s="138" t="s">
        <v>1009</v>
      </c>
      <c r="E476" s="138" t="s">
        <v>56</v>
      </c>
      <c r="F476" s="138" t="s">
        <v>57</v>
      </c>
      <c r="G476" s="138" t="s">
        <v>58</v>
      </c>
      <c r="H476" s="138" t="s">
        <v>1010</v>
      </c>
      <c r="I476" s="139">
        <v>39083</v>
      </c>
      <c r="J476" s="139">
        <v>40663</v>
      </c>
      <c r="K476" s="139" t="s">
        <v>282</v>
      </c>
      <c r="L476" s="140">
        <v>3995351.18</v>
      </c>
      <c r="M476" s="140">
        <v>3995351.18</v>
      </c>
      <c r="N476" s="140">
        <v>3396048.5</v>
      </c>
    </row>
    <row r="477" spans="1:14" ht="102" x14ac:dyDescent="0.3">
      <c r="A477" s="137">
        <v>474</v>
      </c>
      <c r="B477" s="138" t="s">
        <v>2871</v>
      </c>
      <c r="C477" s="138" t="s">
        <v>1011</v>
      </c>
      <c r="D477" s="138" t="s">
        <v>1012</v>
      </c>
      <c r="E477" s="138" t="s">
        <v>85</v>
      </c>
      <c r="F477" s="138" t="s">
        <v>174</v>
      </c>
      <c r="G477" s="138" t="s">
        <v>1013</v>
      </c>
      <c r="H477" s="138" t="s">
        <v>1014</v>
      </c>
      <c r="I477" s="139">
        <v>39083</v>
      </c>
      <c r="J477" s="139">
        <v>41029</v>
      </c>
      <c r="K477" s="139" t="s">
        <v>288</v>
      </c>
      <c r="L477" s="140">
        <v>1548971.25</v>
      </c>
      <c r="M477" s="140">
        <v>1548971.25</v>
      </c>
      <c r="N477" s="140">
        <v>1316625.56</v>
      </c>
    </row>
    <row r="478" spans="1:14" ht="112.2" x14ac:dyDescent="0.3">
      <c r="A478" s="136">
        <v>475</v>
      </c>
      <c r="B478" s="138" t="s">
        <v>2870</v>
      </c>
      <c r="C478" s="138" t="s">
        <v>1015</v>
      </c>
      <c r="D478" s="138" t="s">
        <v>888</v>
      </c>
      <c r="E478" s="138" t="s">
        <v>85</v>
      </c>
      <c r="F478" s="138" t="s">
        <v>174</v>
      </c>
      <c r="G478" s="138" t="s">
        <v>889</v>
      </c>
      <c r="H478" s="138" t="s">
        <v>890</v>
      </c>
      <c r="I478" s="139">
        <v>39083</v>
      </c>
      <c r="J478" s="139">
        <v>40939</v>
      </c>
      <c r="K478" s="139" t="s">
        <v>282</v>
      </c>
      <c r="L478" s="140">
        <v>10044878.52</v>
      </c>
      <c r="M478" s="140">
        <v>9999738.5199999996</v>
      </c>
      <c r="N478" s="140">
        <v>8499777.7400000002</v>
      </c>
    </row>
    <row r="479" spans="1:14" ht="102" x14ac:dyDescent="0.3">
      <c r="A479" s="137">
        <v>476</v>
      </c>
      <c r="B479" s="138" t="s">
        <v>2869</v>
      </c>
      <c r="C479" s="138" t="s">
        <v>1016</v>
      </c>
      <c r="D479" s="138" t="s">
        <v>869</v>
      </c>
      <c r="E479" s="138" t="s">
        <v>61</v>
      </c>
      <c r="F479" s="138" t="s">
        <v>76</v>
      </c>
      <c r="G479" s="138" t="s">
        <v>870</v>
      </c>
      <c r="H479" s="138" t="s">
        <v>871</v>
      </c>
      <c r="I479" s="139">
        <v>39083</v>
      </c>
      <c r="J479" s="139">
        <v>41029</v>
      </c>
      <c r="K479" s="139" t="s">
        <v>288</v>
      </c>
      <c r="L479" s="140">
        <v>9999780</v>
      </c>
      <c r="M479" s="140">
        <v>9999780</v>
      </c>
      <c r="N479" s="140">
        <v>8499813</v>
      </c>
    </row>
    <row r="480" spans="1:14" ht="102" x14ac:dyDescent="0.3">
      <c r="A480" s="136">
        <v>477</v>
      </c>
      <c r="B480" s="138" t="s">
        <v>2868</v>
      </c>
      <c r="C480" s="138" t="s">
        <v>1017</v>
      </c>
      <c r="D480" s="138" t="s">
        <v>888</v>
      </c>
      <c r="E480" s="138" t="s">
        <v>85</v>
      </c>
      <c r="F480" s="138" t="s">
        <v>174</v>
      </c>
      <c r="G480" s="138" t="s">
        <v>889</v>
      </c>
      <c r="H480" s="138" t="s">
        <v>890</v>
      </c>
      <c r="I480" s="139">
        <v>39083</v>
      </c>
      <c r="J480" s="139">
        <v>40908</v>
      </c>
      <c r="K480" s="139" t="s">
        <v>282</v>
      </c>
      <c r="L480" s="140">
        <v>10052220</v>
      </c>
      <c r="M480" s="140">
        <v>10000000</v>
      </c>
      <c r="N480" s="140">
        <v>8500000</v>
      </c>
    </row>
    <row r="481" spans="1:14" ht="102" x14ac:dyDescent="0.3">
      <c r="A481" s="137">
        <v>478</v>
      </c>
      <c r="B481" s="138" t="s">
        <v>2867</v>
      </c>
      <c r="C481" s="138" t="s">
        <v>1018</v>
      </c>
      <c r="D481" s="138" t="s">
        <v>888</v>
      </c>
      <c r="E481" s="138" t="s">
        <v>85</v>
      </c>
      <c r="F481" s="138" t="s">
        <v>174</v>
      </c>
      <c r="G481" s="138" t="s">
        <v>889</v>
      </c>
      <c r="H481" s="138" t="s">
        <v>890</v>
      </c>
      <c r="I481" s="139">
        <v>39083</v>
      </c>
      <c r="J481" s="139">
        <v>40939</v>
      </c>
      <c r="K481" s="139" t="s">
        <v>288</v>
      </c>
      <c r="L481" s="140">
        <v>9331186.5199999996</v>
      </c>
      <c r="M481" s="140">
        <v>9331186.5199999996</v>
      </c>
      <c r="N481" s="140">
        <v>7931508.54</v>
      </c>
    </row>
    <row r="482" spans="1:14" ht="122.4" x14ac:dyDescent="0.3">
      <c r="A482" s="136">
        <v>479</v>
      </c>
      <c r="B482" s="138" t="s">
        <v>2866</v>
      </c>
      <c r="C482" s="138" t="s">
        <v>1019</v>
      </c>
      <c r="D482" s="138" t="s">
        <v>823</v>
      </c>
      <c r="E482" s="138" t="s">
        <v>61</v>
      </c>
      <c r="F482" s="138" t="s">
        <v>76</v>
      </c>
      <c r="G482" s="138" t="s">
        <v>824</v>
      </c>
      <c r="H482" s="138" t="s">
        <v>825</v>
      </c>
      <c r="I482" s="139">
        <v>39083</v>
      </c>
      <c r="J482" s="139">
        <v>41305</v>
      </c>
      <c r="K482" s="139" t="s">
        <v>288</v>
      </c>
      <c r="L482" s="140">
        <v>14920436.699999999</v>
      </c>
      <c r="M482" s="140">
        <v>10000000</v>
      </c>
      <c r="N482" s="140">
        <v>8500000</v>
      </c>
    </row>
    <row r="483" spans="1:14" ht="112.2" x14ac:dyDescent="0.3">
      <c r="A483" s="137">
        <v>480</v>
      </c>
      <c r="B483" s="138" t="s">
        <v>2865</v>
      </c>
      <c r="C483" s="138" t="s">
        <v>1020</v>
      </c>
      <c r="D483" s="138" t="s">
        <v>915</v>
      </c>
      <c r="E483" s="138" t="s">
        <v>71</v>
      </c>
      <c r="F483" s="138" t="s">
        <v>76</v>
      </c>
      <c r="G483" s="138" t="s">
        <v>1021</v>
      </c>
      <c r="H483" s="138" t="s">
        <v>1022</v>
      </c>
      <c r="I483" s="139">
        <v>39083</v>
      </c>
      <c r="J483" s="139">
        <v>41274</v>
      </c>
      <c r="K483" s="139" t="s">
        <v>282</v>
      </c>
      <c r="L483" s="140">
        <v>11022480.01</v>
      </c>
      <c r="M483" s="140">
        <v>10000000</v>
      </c>
      <c r="N483" s="140">
        <v>8500000</v>
      </c>
    </row>
    <row r="484" spans="1:14" ht="112.2" x14ac:dyDescent="0.3">
      <c r="A484" s="136">
        <v>481</v>
      </c>
      <c r="B484" s="138" t="s">
        <v>2864</v>
      </c>
      <c r="C484" s="138" t="s">
        <v>1023</v>
      </c>
      <c r="D484" s="138" t="s">
        <v>915</v>
      </c>
      <c r="E484" s="138" t="s">
        <v>71</v>
      </c>
      <c r="F484" s="138" t="s">
        <v>76</v>
      </c>
      <c r="G484" s="138" t="s">
        <v>1021</v>
      </c>
      <c r="H484" s="138" t="s">
        <v>1024</v>
      </c>
      <c r="I484" s="139">
        <v>39083</v>
      </c>
      <c r="J484" s="139">
        <v>40908</v>
      </c>
      <c r="K484" s="139" t="s">
        <v>282</v>
      </c>
      <c r="L484" s="140">
        <v>10382480.01</v>
      </c>
      <c r="M484" s="140">
        <v>10000000</v>
      </c>
      <c r="N484" s="140">
        <v>8500000</v>
      </c>
    </row>
    <row r="485" spans="1:14" ht="112.2" x14ac:dyDescent="0.3">
      <c r="A485" s="137">
        <v>482</v>
      </c>
      <c r="B485" s="138" t="s">
        <v>2863</v>
      </c>
      <c r="C485" s="138" t="s">
        <v>1025</v>
      </c>
      <c r="D485" s="138" t="s">
        <v>523</v>
      </c>
      <c r="E485" s="138" t="s">
        <v>169</v>
      </c>
      <c r="F485" s="138" t="s">
        <v>170</v>
      </c>
      <c r="G485" s="138" t="s">
        <v>524</v>
      </c>
      <c r="H485" s="138" t="s">
        <v>525</v>
      </c>
      <c r="I485" s="139">
        <v>39083</v>
      </c>
      <c r="J485" s="139">
        <v>41152</v>
      </c>
      <c r="K485" s="139" t="s">
        <v>710</v>
      </c>
      <c r="L485" s="140">
        <v>7839359.4100000001</v>
      </c>
      <c r="M485" s="140">
        <v>7815569.4100000001</v>
      </c>
      <c r="N485" s="140">
        <v>6643233.9900000002</v>
      </c>
    </row>
    <row r="486" spans="1:14" ht="112.2" x14ac:dyDescent="0.3">
      <c r="A486" s="136">
        <v>483</v>
      </c>
      <c r="B486" s="138" t="s">
        <v>2862</v>
      </c>
      <c r="C486" s="138" t="s">
        <v>1026</v>
      </c>
      <c r="D486" s="138" t="s">
        <v>1027</v>
      </c>
      <c r="E486" s="138" t="s">
        <v>169</v>
      </c>
      <c r="F486" s="138" t="s">
        <v>170</v>
      </c>
      <c r="G486" s="138" t="s">
        <v>1028</v>
      </c>
      <c r="H486" s="138" t="s">
        <v>1029</v>
      </c>
      <c r="I486" s="139">
        <v>39083</v>
      </c>
      <c r="J486" s="139">
        <v>41274</v>
      </c>
      <c r="K486" s="139" t="s">
        <v>282</v>
      </c>
      <c r="L486" s="140">
        <v>2199809.1800000002</v>
      </c>
      <c r="M486" s="140">
        <v>1091563.96</v>
      </c>
      <c r="N486" s="140">
        <v>927829.36</v>
      </c>
    </row>
    <row r="487" spans="1:14" ht="102" x14ac:dyDescent="0.3">
      <c r="A487" s="137">
        <v>484</v>
      </c>
      <c r="B487" s="138" t="s">
        <v>2861</v>
      </c>
      <c r="C487" s="138" t="s">
        <v>1030</v>
      </c>
      <c r="D487" s="138" t="s">
        <v>427</v>
      </c>
      <c r="E487" s="138" t="s">
        <v>61</v>
      </c>
      <c r="F487" s="138" t="s">
        <v>1007</v>
      </c>
      <c r="G487" s="138" t="s">
        <v>428</v>
      </c>
      <c r="H487" s="138" t="s">
        <v>429</v>
      </c>
      <c r="I487" s="139">
        <v>39083</v>
      </c>
      <c r="J487" s="139">
        <v>42308</v>
      </c>
      <c r="K487" s="139" t="s">
        <v>282</v>
      </c>
      <c r="L487" s="140">
        <v>3516310.5</v>
      </c>
      <c r="M487" s="140">
        <v>3075800</v>
      </c>
      <c r="N487" s="140">
        <v>2614430</v>
      </c>
    </row>
    <row r="488" spans="1:14" ht="102" x14ac:dyDescent="0.3">
      <c r="A488" s="136">
        <v>485</v>
      </c>
      <c r="B488" s="138" t="s">
        <v>2860</v>
      </c>
      <c r="C488" s="138" t="s">
        <v>1031</v>
      </c>
      <c r="D488" s="138" t="s">
        <v>1032</v>
      </c>
      <c r="E488" s="138" t="s">
        <v>178</v>
      </c>
      <c r="F488" s="138" t="s">
        <v>1033</v>
      </c>
      <c r="G488" s="138" t="s">
        <v>1034</v>
      </c>
      <c r="H488" s="138" t="s">
        <v>1035</v>
      </c>
      <c r="I488" s="139">
        <v>39083</v>
      </c>
      <c r="J488" s="139">
        <v>40816</v>
      </c>
      <c r="K488" s="139" t="s">
        <v>282</v>
      </c>
      <c r="L488" s="140">
        <v>1578948.2</v>
      </c>
      <c r="M488" s="140">
        <v>1578948.2</v>
      </c>
      <c r="N488" s="140">
        <v>1342105.97</v>
      </c>
    </row>
    <row r="489" spans="1:14" ht="102" x14ac:dyDescent="0.3">
      <c r="A489" s="137">
        <v>486</v>
      </c>
      <c r="B489" s="138" t="s">
        <v>2859</v>
      </c>
      <c r="C489" s="138" t="s">
        <v>1036</v>
      </c>
      <c r="D489" s="138" t="s">
        <v>1032</v>
      </c>
      <c r="E489" s="138" t="s">
        <v>178</v>
      </c>
      <c r="F489" s="138" t="s">
        <v>1033</v>
      </c>
      <c r="G489" s="138" t="s">
        <v>1034</v>
      </c>
      <c r="H489" s="138" t="s">
        <v>1035</v>
      </c>
      <c r="I489" s="139">
        <v>39083</v>
      </c>
      <c r="J489" s="139">
        <v>40816</v>
      </c>
      <c r="K489" s="139" t="s">
        <v>282</v>
      </c>
      <c r="L489" s="140">
        <v>3550626.5</v>
      </c>
      <c r="M489" s="140">
        <v>3550626.5</v>
      </c>
      <c r="N489" s="140">
        <v>3018032.52</v>
      </c>
    </row>
    <row r="490" spans="1:14" ht="91.8" x14ac:dyDescent="0.3">
      <c r="A490" s="136">
        <v>487</v>
      </c>
      <c r="B490" s="138" t="s">
        <v>2858</v>
      </c>
      <c r="C490" s="138" t="s">
        <v>1037</v>
      </c>
      <c r="D490" s="138" t="s">
        <v>1038</v>
      </c>
      <c r="E490" s="138" t="s">
        <v>178</v>
      </c>
      <c r="F490" s="138" t="s">
        <v>819</v>
      </c>
      <c r="G490" s="138" t="s">
        <v>820</v>
      </c>
      <c r="H490" s="138" t="s">
        <v>913</v>
      </c>
      <c r="I490" s="139">
        <v>39083</v>
      </c>
      <c r="J490" s="139">
        <v>40543</v>
      </c>
      <c r="K490" s="139" t="s">
        <v>282</v>
      </c>
      <c r="L490" s="140">
        <v>2133000</v>
      </c>
      <c r="M490" s="140">
        <v>2132000</v>
      </c>
      <c r="N490" s="140">
        <v>1812200</v>
      </c>
    </row>
    <row r="491" spans="1:14" ht="112.2" x14ac:dyDescent="0.3">
      <c r="A491" s="137">
        <v>488</v>
      </c>
      <c r="B491" s="138" t="s">
        <v>2857</v>
      </c>
      <c r="C491" s="138" t="s">
        <v>1039</v>
      </c>
      <c r="D491" s="138" t="s">
        <v>883</v>
      </c>
      <c r="E491" s="138" t="s">
        <v>61</v>
      </c>
      <c r="F491" s="138" t="s">
        <v>76</v>
      </c>
      <c r="G491" s="138" t="s">
        <v>884</v>
      </c>
      <c r="H491" s="138" t="s">
        <v>885</v>
      </c>
      <c r="I491" s="139">
        <v>39083</v>
      </c>
      <c r="J491" s="139">
        <v>41608</v>
      </c>
      <c r="K491" s="139" t="s">
        <v>288</v>
      </c>
      <c r="L491" s="140">
        <v>9396860.9600000009</v>
      </c>
      <c r="M491" s="140">
        <v>9396860.9600000009</v>
      </c>
      <c r="N491" s="140">
        <v>7987331.8099999996</v>
      </c>
    </row>
    <row r="492" spans="1:14" ht="112.2" x14ac:dyDescent="0.3">
      <c r="A492" s="136">
        <v>489</v>
      </c>
      <c r="B492" s="138" t="s">
        <v>2856</v>
      </c>
      <c r="C492" s="138" t="s">
        <v>1040</v>
      </c>
      <c r="D492" s="138" t="s">
        <v>435</v>
      </c>
      <c r="E492" s="138" t="s">
        <v>108</v>
      </c>
      <c r="F492" s="138" t="s">
        <v>436</v>
      </c>
      <c r="G492" s="138" t="s">
        <v>437</v>
      </c>
      <c r="H492" s="138" t="s">
        <v>438</v>
      </c>
      <c r="I492" s="139">
        <v>39083</v>
      </c>
      <c r="J492" s="139">
        <v>40602</v>
      </c>
      <c r="K492" s="139" t="s">
        <v>282</v>
      </c>
      <c r="L492" s="140">
        <v>7691386.9699999997</v>
      </c>
      <c r="M492" s="140">
        <v>7579948.9699999997</v>
      </c>
      <c r="N492" s="140">
        <v>6442956.6200000001</v>
      </c>
    </row>
    <row r="493" spans="1:14" ht="91.8" x14ac:dyDescent="0.3">
      <c r="A493" s="137">
        <v>490</v>
      </c>
      <c r="B493" s="138" t="s">
        <v>2855</v>
      </c>
      <c r="C493" s="138" t="s">
        <v>1041</v>
      </c>
      <c r="D493" s="138" t="s">
        <v>435</v>
      </c>
      <c r="E493" s="138" t="s">
        <v>108</v>
      </c>
      <c r="F493" s="138" t="s">
        <v>436</v>
      </c>
      <c r="G493" s="138" t="s">
        <v>437</v>
      </c>
      <c r="H493" s="138" t="s">
        <v>438</v>
      </c>
      <c r="I493" s="139">
        <v>39083</v>
      </c>
      <c r="J493" s="139">
        <v>40602</v>
      </c>
      <c r="K493" s="139" t="s">
        <v>282</v>
      </c>
      <c r="L493" s="140">
        <v>6696994</v>
      </c>
      <c r="M493" s="140">
        <v>6696994</v>
      </c>
      <c r="N493" s="140">
        <v>5692444.9000000004</v>
      </c>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68"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pageSetUpPr fitToPage="1"/>
  </sheetPr>
  <dimension ref="A1:E42"/>
  <sheetViews>
    <sheetView view="pageBreakPreview" topLeftCell="A34" zoomScaleNormal="100" zoomScaleSheetLayoutView="100" workbookViewId="0">
      <selection activeCell="C2" sqref="C2:E2"/>
    </sheetView>
  </sheetViews>
  <sheetFormatPr defaultColWidth="9.109375" defaultRowHeight="13.8" x14ac:dyDescent="0.3"/>
  <cols>
    <col min="1" max="1" width="5.109375" style="23" customWidth="1"/>
    <col min="2" max="2" width="64.5546875" style="1" customWidth="1"/>
    <col min="3" max="4" width="23.33203125" style="1" customWidth="1"/>
    <col min="5" max="5" width="103.88671875" style="1" customWidth="1"/>
    <col min="6" max="16384" width="9.109375" style="1"/>
  </cols>
  <sheetData>
    <row r="1" spans="1:5" ht="30" customHeight="1" thickBot="1" x14ac:dyDescent="0.35">
      <c r="A1" s="259" t="s">
        <v>1193</v>
      </c>
      <c r="B1" s="260"/>
      <c r="C1" s="261"/>
      <c r="D1" s="261"/>
      <c r="E1" s="262"/>
    </row>
    <row r="2" spans="1:5" ht="94.5" customHeight="1" x14ac:dyDescent="0.3">
      <c r="A2" s="263">
        <v>1</v>
      </c>
      <c r="B2" s="10" t="s">
        <v>1194</v>
      </c>
      <c r="C2" s="264" t="s">
        <v>1759</v>
      </c>
      <c r="D2" s="265"/>
      <c r="E2" s="266"/>
    </row>
    <row r="3" spans="1:5" ht="40.5" customHeight="1" thickBot="1" x14ac:dyDescent="0.35">
      <c r="A3" s="263"/>
      <c r="B3" s="10" t="s">
        <v>1195</v>
      </c>
      <c r="C3" s="267" t="s">
        <v>1196</v>
      </c>
      <c r="D3" s="268"/>
      <c r="E3" s="269"/>
    </row>
    <row r="4" spans="1:5" ht="15" customHeight="1" thickBot="1" x14ac:dyDescent="0.35">
      <c r="A4" s="270"/>
      <c r="B4" s="270"/>
      <c r="C4" s="271"/>
      <c r="D4" s="271"/>
      <c r="E4" s="271"/>
    </row>
    <row r="5" spans="1:5" ht="24.9" customHeight="1" thickBot="1" x14ac:dyDescent="0.35">
      <c r="A5" s="46">
        <v>2</v>
      </c>
      <c r="B5" s="253" t="s">
        <v>1197</v>
      </c>
      <c r="C5" s="254"/>
      <c r="D5" s="254"/>
      <c r="E5" s="255"/>
    </row>
    <row r="6" spans="1:5" ht="60.75" customHeight="1" x14ac:dyDescent="0.3">
      <c r="A6" s="11" t="s">
        <v>13</v>
      </c>
      <c r="B6" s="12" t="s">
        <v>1198</v>
      </c>
      <c r="C6" s="12" t="s">
        <v>1199</v>
      </c>
      <c r="D6" s="12" t="s">
        <v>1200</v>
      </c>
      <c r="E6" s="13" t="s">
        <v>1201</v>
      </c>
    </row>
    <row r="7" spans="1:5" ht="106.5" customHeight="1" x14ac:dyDescent="0.3">
      <c r="A7" s="14">
        <v>1</v>
      </c>
      <c r="B7" s="15" t="s">
        <v>1202</v>
      </c>
      <c r="C7" s="16" t="s">
        <v>1203</v>
      </c>
      <c r="D7" s="17" t="s">
        <v>1204</v>
      </c>
      <c r="E7" s="18" t="s">
        <v>1458</v>
      </c>
    </row>
    <row r="8" spans="1:5" ht="15" customHeight="1" thickBot="1" x14ac:dyDescent="0.35">
      <c r="A8" s="256"/>
      <c r="B8" s="256"/>
      <c r="C8" s="256"/>
      <c r="D8" s="256"/>
      <c r="E8" s="256"/>
    </row>
    <row r="9" spans="1:5" ht="24.9" customHeight="1" thickBot="1" x14ac:dyDescent="0.35">
      <c r="A9" s="46">
        <v>3</v>
      </c>
      <c r="B9" s="253" t="s">
        <v>1205</v>
      </c>
      <c r="C9" s="254"/>
      <c r="D9" s="254"/>
      <c r="E9" s="255"/>
    </row>
    <row r="10" spans="1:5" ht="30" customHeight="1" x14ac:dyDescent="0.3">
      <c r="A10" s="19" t="s">
        <v>13</v>
      </c>
      <c r="B10" s="257" t="s">
        <v>1199</v>
      </c>
      <c r="C10" s="258"/>
      <c r="D10" s="12" t="s">
        <v>1200</v>
      </c>
      <c r="E10" s="20" t="s">
        <v>1206</v>
      </c>
    </row>
    <row r="11" spans="1:5" ht="74.25" customHeight="1" x14ac:dyDescent="0.3">
      <c r="A11" s="14">
        <v>1</v>
      </c>
      <c r="B11" s="250" t="s">
        <v>1207</v>
      </c>
      <c r="C11" s="251"/>
      <c r="D11" s="17" t="s">
        <v>1464</v>
      </c>
      <c r="E11" s="18" t="s">
        <v>1444</v>
      </c>
    </row>
    <row r="12" spans="1:5" ht="164.25" customHeight="1" x14ac:dyDescent="0.3">
      <c r="A12" s="14">
        <v>2</v>
      </c>
      <c r="B12" s="250" t="s">
        <v>1208</v>
      </c>
      <c r="C12" s="251"/>
      <c r="D12" s="17" t="s">
        <v>1465</v>
      </c>
      <c r="E12" s="18" t="s">
        <v>1583</v>
      </c>
    </row>
    <row r="13" spans="1:5" ht="120.75" customHeight="1" x14ac:dyDescent="0.3">
      <c r="A13" s="14">
        <v>3</v>
      </c>
      <c r="B13" s="250" t="s">
        <v>1209</v>
      </c>
      <c r="C13" s="251"/>
      <c r="D13" s="17" t="s">
        <v>1466</v>
      </c>
      <c r="E13" s="18" t="s">
        <v>1445</v>
      </c>
    </row>
    <row r="14" spans="1:5" ht="76.5" customHeight="1" x14ac:dyDescent="0.3">
      <c r="A14" s="14">
        <v>4</v>
      </c>
      <c r="B14" s="250" t="s">
        <v>1210</v>
      </c>
      <c r="C14" s="251"/>
      <c r="D14" s="17" t="s">
        <v>1467</v>
      </c>
      <c r="E14" s="18" t="s">
        <v>1446</v>
      </c>
    </row>
    <row r="15" spans="1:5" ht="87.75" customHeight="1" x14ac:dyDescent="0.3">
      <c r="A15" s="14">
        <v>5</v>
      </c>
      <c r="B15" s="250" t="s">
        <v>1211</v>
      </c>
      <c r="C15" s="251"/>
      <c r="D15" s="17" t="s">
        <v>1468</v>
      </c>
      <c r="E15" s="18" t="s">
        <v>1447</v>
      </c>
    </row>
    <row r="16" spans="1:5" ht="76.5" customHeight="1" x14ac:dyDescent="0.3">
      <c r="A16" s="14">
        <v>6</v>
      </c>
      <c r="B16" s="250" t="s">
        <v>1212</v>
      </c>
      <c r="C16" s="251"/>
      <c r="D16" s="17" t="s">
        <v>1469</v>
      </c>
      <c r="E16" s="18" t="s">
        <v>1448</v>
      </c>
    </row>
    <row r="17" spans="1:5" ht="87.75" customHeight="1" x14ac:dyDescent="0.3">
      <c r="A17" s="14">
        <v>7</v>
      </c>
      <c r="B17" s="250" t="s">
        <v>1213</v>
      </c>
      <c r="C17" s="251"/>
      <c r="D17" s="17" t="s">
        <v>1470</v>
      </c>
      <c r="E17" s="18" t="s">
        <v>1449</v>
      </c>
    </row>
    <row r="18" spans="1:5" ht="274.5" customHeight="1" x14ac:dyDescent="0.3">
      <c r="A18" s="14">
        <v>8</v>
      </c>
      <c r="B18" s="250" t="s">
        <v>1744</v>
      </c>
      <c r="C18" s="251"/>
      <c r="D18" s="17" t="s">
        <v>1471</v>
      </c>
      <c r="E18" s="18" t="s">
        <v>1450</v>
      </c>
    </row>
    <row r="19" spans="1:5" ht="146.25" customHeight="1" x14ac:dyDescent="0.3">
      <c r="A19" s="14">
        <v>9</v>
      </c>
      <c r="B19" s="250" t="s">
        <v>1235</v>
      </c>
      <c r="C19" s="251"/>
      <c r="D19" s="17" t="s">
        <v>1472</v>
      </c>
      <c r="E19" s="18" t="s">
        <v>1451</v>
      </c>
    </row>
    <row r="20" spans="1:5" ht="116.25" customHeight="1" x14ac:dyDescent="0.3">
      <c r="A20" s="14">
        <v>10</v>
      </c>
      <c r="B20" s="250" t="s">
        <v>1214</v>
      </c>
      <c r="C20" s="251"/>
      <c r="D20" s="17" t="s">
        <v>1473</v>
      </c>
      <c r="E20" s="18" t="s">
        <v>1452</v>
      </c>
    </row>
    <row r="21" spans="1:5" ht="151.5" customHeight="1" x14ac:dyDescent="0.3">
      <c r="A21" s="14">
        <v>11</v>
      </c>
      <c r="B21" s="250" t="s">
        <v>1215</v>
      </c>
      <c r="C21" s="251"/>
      <c r="D21" s="17" t="s">
        <v>1474</v>
      </c>
      <c r="E21" s="18" t="s">
        <v>1453</v>
      </c>
    </row>
    <row r="22" spans="1:5" ht="121.5" customHeight="1" x14ac:dyDescent="0.3">
      <c r="A22" s="14">
        <v>12</v>
      </c>
      <c r="B22" s="250" t="s">
        <v>1216</v>
      </c>
      <c r="C22" s="251"/>
      <c r="D22" s="17" t="s">
        <v>1475</v>
      </c>
      <c r="E22" s="18" t="s">
        <v>1454</v>
      </c>
    </row>
    <row r="23" spans="1:5" ht="101.25" customHeight="1" x14ac:dyDescent="0.3">
      <c r="A23" s="14">
        <v>13</v>
      </c>
      <c r="B23" s="250" t="s">
        <v>1217</v>
      </c>
      <c r="C23" s="251"/>
      <c r="D23" s="17" t="s">
        <v>1476</v>
      </c>
      <c r="E23" s="18" t="s">
        <v>1455</v>
      </c>
    </row>
    <row r="24" spans="1:5" ht="161.25" customHeight="1" x14ac:dyDescent="0.3">
      <c r="A24" s="14">
        <v>14</v>
      </c>
      <c r="B24" s="250" t="s">
        <v>1218</v>
      </c>
      <c r="C24" s="251"/>
      <c r="D24" s="17" t="s">
        <v>1477</v>
      </c>
      <c r="E24" s="18" t="s">
        <v>1456</v>
      </c>
    </row>
    <row r="25" spans="1:5" ht="90" customHeight="1" x14ac:dyDescent="0.3">
      <c r="A25" s="14">
        <v>15</v>
      </c>
      <c r="B25" s="250" t="s">
        <v>1219</v>
      </c>
      <c r="C25" s="251"/>
      <c r="D25" s="17" t="s">
        <v>1478</v>
      </c>
      <c r="E25" s="18" t="s">
        <v>1457</v>
      </c>
    </row>
    <row r="26" spans="1:5" ht="220.8" x14ac:dyDescent="0.3">
      <c r="A26" s="14">
        <v>16</v>
      </c>
      <c r="B26" s="250" t="s">
        <v>1220</v>
      </c>
      <c r="C26" s="251"/>
      <c r="D26" s="17" t="s">
        <v>1479</v>
      </c>
      <c r="E26" s="18" t="s">
        <v>1584</v>
      </c>
    </row>
    <row r="27" spans="1:5" ht="165.6" x14ac:dyDescent="0.3">
      <c r="A27" s="14">
        <v>17</v>
      </c>
      <c r="B27" s="250" t="s">
        <v>1221</v>
      </c>
      <c r="C27" s="251"/>
      <c r="D27" s="17" t="s">
        <v>1480</v>
      </c>
      <c r="E27" s="18" t="s">
        <v>1585</v>
      </c>
    </row>
    <row r="28" spans="1:5" ht="240" customHeight="1" x14ac:dyDescent="0.3">
      <c r="A28" s="14">
        <v>18</v>
      </c>
      <c r="B28" s="250" t="s">
        <v>1222</v>
      </c>
      <c r="C28" s="251"/>
      <c r="D28" s="17" t="s">
        <v>1481</v>
      </c>
      <c r="E28" s="18" t="s">
        <v>1586</v>
      </c>
    </row>
    <row r="29" spans="1:5" ht="84.75" customHeight="1" x14ac:dyDescent="0.3">
      <c r="A29" s="14">
        <v>19</v>
      </c>
      <c r="B29" s="250" t="s">
        <v>1223</v>
      </c>
      <c r="C29" s="251"/>
      <c r="D29" s="17" t="s">
        <v>1482</v>
      </c>
      <c r="E29" s="18" t="s">
        <v>1459</v>
      </c>
    </row>
    <row r="30" spans="1:5" ht="91.5" customHeight="1" x14ac:dyDescent="0.3">
      <c r="A30" s="14">
        <v>20</v>
      </c>
      <c r="B30" s="250" t="s">
        <v>1224</v>
      </c>
      <c r="C30" s="251"/>
      <c r="D30" s="17" t="s">
        <v>1484</v>
      </c>
      <c r="E30" s="18" t="s">
        <v>1460</v>
      </c>
    </row>
    <row r="31" spans="1:5" ht="82.5" customHeight="1" x14ac:dyDescent="0.3">
      <c r="A31" s="14">
        <v>21</v>
      </c>
      <c r="B31" s="252" t="s">
        <v>1225</v>
      </c>
      <c r="C31" s="252"/>
      <c r="D31" s="21" t="s">
        <v>1483</v>
      </c>
      <c r="E31" s="22" t="s">
        <v>1461</v>
      </c>
    </row>
    <row r="32" spans="1:5" ht="30" customHeight="1" x14ac:dyDescent="0.3"/>
    <row r="33" spans="2:5" ht="30" customHeight="1" x14ac:dyDescent="0.3"/>
    <row r="34" spans="2:5" ht="30" customHeight="1" x14ac:dyDescent="0.3"/>
    <row r="35" spans="2:5" ht="30" customHeight="1" x14ac:dyDescent="0.3"/>
    <row r="36" spans="2:5" ht="30" customHeight="1" x14ac:dyDescent="0.3"/>
    <row r="37" spans="2:5" s="23" customFormat="1" ht="30" customHeight="1" x14ac:dyDescent="0.3">
      <c r="B37" s="1"/>
      <c r="C37" s="1"/>
      <c r="D37" s="1"/>
      <c r="E37" s="1"/>
    </row>
    <row r="38" spans="2:5" s="23" customFormat="1" ht="30" customHeight="1" x14ac:dyDescent="0.3">
      <c r="B38" s="1"/>
      <c r="C38" s="1"/>
      <c r="D38" s="1"/>
      <c r="E38" s="1"/>
    </row>
    <row r="39" spans="2:5" s="23" customFormat="1" ht="30" customHeight="1" x14ac:dyDescent="0.3">
      <c r="B39" s="1"/>
      <c r="C39" s="1"/>
      <c r="D39" s="1"/>
      <c r="E39" s="1"/>
    </row>
    <row r="40" spans="2:5" s="23" customFormat="1" ht="30" customHeight="1" x14ac:dyDescent="0.3">
      <c r="B40" s="1"/>
      <c r="C40" s="1"/>
      <c r="D40" s="1"/>
      <c r="E40" s="1"/>
    </row>
    <row r="41" spans="2:5" s="23" customFormat="1" ht="30" customHeight="1" x14ac:dyDescent="0.3">
      <c r="B41" s="1"/>
      <c r="C41" s="1"/>
      <c r="D41" s="1"/>
      <c r="E41" s="1"/>
    </row>
    <row r="42" spans="2:5" s="23" customFormat="1" ht="30" customHeight="1" x14ac:dyDescent="0.3">
      <c r="B42" s="1"/>
      <c r="C42" s="1"/>
      <c r="D42" s="1"/>
      <c r="E42" s="1"/>
    </row>
  </sheetData>
  <mergeCells count="30">
    <mergeCell ref="B5:E5"/>
    <mergeCell ref="A8:E8"/>
    <mergeCell ref="B9:E9"/>
    <mergeCell ref="B10:C10"/>
    <mergeCell ref="A1:E1"/>
    <mergeCell ref="A2:A3"/>
    <mergeCell ref="C2:E2"/>
    <mergeCell ref="C3:E3"/>
    <mergeCell ref="A4:E4"/>
    <mergeCell ref="B22:C22"/>
    <mergeCell ref="B11:C11"/>
    <mergeCell ref="B12:C12"/>
    <mergeCell ref="B13:C13"/>
    <mergeCell ref="B14:C14"/>
    <mergeCell ref="B15:C15"/>
    <mergeCell ref="B16:C16"/>
    <mergeCell ref="B17:C17"/>
    <mergeCell ref="B20:C20"/>
    <mergeCell ref="B21:C21"/>
    <mergeCell ref="B18:C18"/>
    <mergeCell ref="B19:C19"/>
    <mergeCell ref="B29:C29"/>
    <mergeCell ref="B30:C30"/>
    <mergeCell ref="B31:C31"/>
    <mergeCell ref="B23:C23"/>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8" max="4"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2"/>
  <sheetViews>
    <sheetView view="pageBreakPreview" zoomScale="85" zoomScaleNormal="100" zoomScaleSheetLayoutView="85" workbookViewId="0">
      <selection activeCell="C2" sqref="C2:E2"/>
    </sheetView>
  </sheetViews>
  <sheetFormatPr defaultColWidth="9.109375" defaultRowHeight="13.8" x14ac:dyDescent="0.3"/>
  <cols>
    <col min="1" max="1" width="5.109375" style="23" customWidth="1"/>
    <col min="2" max="2" width="64.5546875" style="1" customWidth="1"/>
    <col min="3" max="4" width="23.33203125" style="1" customWidth="1"/>
    <col min="5" max="5" width="103.88671875" style="1" customWidth="1"/>
    <col min="6" max="16384" width="9.109375" style="1"/>
  </cols>
  <sheetData>
    <row r="1" spans="1:5" ht="30" customHeight="1" thickBot="1" x14ac:dyDescent="0.35">
      <c r="A1" s="276" t="s">
        <v>1393</v>
      </c>
      <c r="B1" s="261"/>
      <c r="C1" s="261"/>
      <c r="D1" s="261"/>
      <c r="E1" s="262"/>
    </row>
    <row r="2" spans="1:5" ht="94.5" customHeight="1" x14ac:dyDescent="0.3">
      <c r="A2" s="277">
        <v>1</v>
      </c>
      <c r="B2" s="59" t="s">
        <v>1194</v>
      </c>
      <c r="C2" s="264" t="s">
        <v>1758</v>
      </c>
      <c r="D2" s="265"/>
      <c r="E2" s="266"/>
    </row>
    <row r="3" spans="1:5" ht="40.5" customHeight="1" thickBot="1" x14ac:dyDescent="0.35">
      <c r="A3" s="278"/>
      <c r="B3" s="60" t="s">
        <v>1195</v>
      </c>
      <c r="C3" s="267" t="s">
        <v>1196</v>
      </c>
      <c r="D3" s="268"/>
      <c r="E3" s="269"/>
    </row>
    <row r="4" spans="1:5" ht="15" customHeight="1" thickBot="1" x14ac:dyDescent="0.35">
      <c r="A4" s="271"/>
      <c r="B4" s="271"/>
      <c r="C4" s="271"/>
      <c r="D4" s="271"/>
      <c r="E4" s="271"/>
    </row>
    <row r="5" spans="1:5" ht="24.9" customHeight="1" thickBot="1" x14ac:dyDescent="0.35">
      <c r="A5" s="55">
        <v>2</v>
      </c>
      <c r="B5" s="253" t="s">
        <v>1197</v>
      </c>
      <c r="C5" s="254"/>
      <c r="D5" s="254"/>
      <c r="E5" s="255"/>
    </row>
    <row r="6" spans="1:5" ht="60.75" customHeight="1" x14ac:dyDescent="0.3">
      <c r="A6" s="11" t="s">
        <v>13</v>
      </c>
      <c r="B6" s="12" t="s">
        <v>1198</v>
      </c>
      <c r="C6" s="12" t="s">
        <v>1199</v>
      </c>
      <c r="D6" s="12" t="s">
        <v>1200</v>
      </c>
      <c r="E6" s="13" t="s">
        <v>1201</v>
      </c>
    </row>
    <row r="7" spans="1:5" ht="18.75" customHeight="1" x14ac:dyDescent="0.3">
      <c r="A7" s="61">
        <v>1</v>
      </c>
      <c r="B7" s="62"/>
      <c r="C7" s="63"/>
      <c r="D7" s="63"/>
      <c r="E7" s="24"/>
    </row>
    <row r="8" spans="1:5" ht="15" customHeight="1" thickBot="1" x14ac:dyDescent="0.35">
      <c r="A8" s="272"/>
      <c r="B8" s="272"/>
      <c r="C8" s="272"/>
      <c r="D8" s="272"/>
      <c r="E8" s="272"/>
    </row>
    <row r="9" spans="1:5" ht="24.9" customHeight="1" thickBot="1" x14ac:dyDescent="0.35">
      <c r="A9" s="55">
        <v>3</v>
      </c>
      <c r="B9" s="253" t="s">
        <v>1205</v>
      </c>
      <c r="C9" s="254"/>
      <c r="D9" s="254"/>
      <c r="E9" s="255"/>
    </row>
    <row r="10" spans="1:5" ht="30" customHeight="1" x14ac:dyDescent="0.3">
      <c r="A10" s="19" t="s">
        <v>13</v>
      </c>
      <c r="B10" s="273" t="s">
        <v>1199</v>
      </c>
      <c r="C10" s="273"/>
      <c r="D10" s="12" t="s">
        <v>1200</v>
      </c>
      <c r="E10" s="20" t="s">
        <v>1206</v>
      </c>
    </row>
    <row r="11" spans="1:5" ht="144" customHeight="1" thickBot="1" x14ac:dyDescent="0.35">
      <c r="A11" s="64">
        <v>1</v>
      </c>
      <c r="B11" s="274" t="s">
        <v>1394</v>
      </c>
      <c r="C11" s="275"/>
      <c r="D11" s="65" t="s">
        <v>1462</v>
      </c>
      <c r="E11" s="66" t="s">
        <v>1463</v>
      </c>
    </row>
    <row r="12" spans="1:5" ht="30" customHeight="1" x14ac:dyDescent="0.3"/>
    <row r="13" spans="1:5" ht="30" customHeight="1" x14ac:dyDescent="0.3"/>
    <row r="14" spans="1:5" ht="30" customHeight="1" x14ac:dyDescent="0.3"/>
    <row r="15" spans="1:5" ht="30" customHeight="1" x14ac:dyDescent="0.3"/>
    <row r="16" spans="1:5" ht="30" customHeight="1" x14ac:dyDescent="0.3"/>
    <row r="17" spans="2:5" s="23" customFormat="1" ht="30" customHeight="1" x14ac:dyDescent="0.3">
      <c r="B17" s="1"/>
      <c r="C17" s="1"/>
      <c r="D17" s="1"/>
      <c r="E17" s="1"/>
    </row>
    <row r="18" spans="2:5" s="23" customFormat="1" ht="30" customHeight="1" x14ac:dyDescent="0.3">
      <c r="B18" s="1"/>
      <c r="C18" s="1"/>
      <c r="D18" s="1"/>
      <c r="E18" s="1"/>
    </row>
    <row r="19" spans="2:5" s="23" customFormat="1" ht="30" customHeight="1" x14ac:dyDescent="0.3">
      <c r="B19" s="1"/>
      <c r="C19" s="1"/>
      <c r="D19" s="1"/>
      <c r="E19" s="1"/>
    </row>
    <row r="20" spans="2:5" s="23" customFormat="1" ht="30" customHeight="1" x14ac:dyDescent="0.3">
      <c r="B20" s="1"/>
      <c r="C20" s="1"/>
      <c r="D20" s="1"/>
      <c r="E20" s="1"/>
    </row>
    <row r="21" spans="2:5" s="23" customFormat="1" ht="30" customHeight="1" x14ac:dyDescent="0.3">
      <c r="B21" s="1"/>
      <c r="C21" s="1"/>
      <c r="D21" s="1"/>
      <c r="E21" s="1"/>
    </row>
    <row r="22" spans="2:5" s="23" customFormat="1" ht="30" customHeight="1" x14ac:dyDescent="0.3">
      <c r="B22" s="1"/>
      <c r="C22" s="1"/>
      <c r="D22" s="1"/>
      <c r="E22" s="1"/>
    </row>
  </sheetData>
  <mergeCells count="10">
    <mergeCell ref="A8:E8"/>
    <mergeCell ref="B9:E9"/>
    <mergeCell ref="B10:C10"/>
    <mergeCell ref="B11:C11"/>
    <mergeCell ref="A1:E1"/>
    <mergeCell ref="A2:A3"/>
    <mergeCell ref="C2:E2"/>
    <mergeCell ref="C3:E3"/>
    <mergeCell ref="A4:E4"/>
    <mergeCell ref="B5:E5"/>
  </mergeCells>
  <pageMargins left="0.70866141732283472" right="0.70866141732283472" top="0.74803149606299213" bottom="0.74803149606299213" header="0.31496062992125984" footer="0.31496062992125984"/>
  <pageSetup paperSize="9" scale="39"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9"/>
  <sheetViews>
    <sheetView view="pageBreakPreview" zoomScale="85" zoomScaleNormal="100" zoomScaleSheetLayoutView="85" workbookViewId="0">
      <selection activeCell="C2" sqref="C2:E2"/>
    </sheetView>
  </sheetViews>
  <sheetFormatPr defaultColWidth="9.109375" defaultRowHeight="13.8" x14ac:dyDescent="0.3"/>
  <cols>
    <col min="1" max="1" width="5.109375" style="23" customWidth="1"/>
    <col min="2" max="2" width="64.5546875" style="1" customWidth="1"/>
    <col min="3" max="4" width="23.33203125" style="1" customWidth="1"/>
    <col min="5" max="5" width="103.88671875" style="1" customWidth="1"/>
    <col min="6" max="16384" width="9.109375" style="1"/>
  </cols>
  <sheetData>
    <row r="1" spans="1:5" ht="30" customHeight="1" thickBot="1" x14ac:dyDescent="0.35">
      <c r="A1" s="276" t="s">
        <v>1395</v>
      </c>
      <c r="B1" s="261"/>
      <c r="C1" s="261"/>
      <c r="D1" s="261"/>
      <c r="E1" s="262"/>
    </row>
    <row r="2" spans="1:5" ht="94.5" customHeight="1" x14ac:dyDescent="0.3">
      <c r="A2" s="277">
        <v>1</v>
      </c>
      <c r="B2" s="59" t="s">
        <v>1194</v>
      </c>
      <c r="C2" s="264" t="s">
        <v>1760</v>
      </c>
      <c r="D2" s="265"/>
      <c r="E2" s="266"/>
    </row>
    <row r="3" spans="1:5" ht="40.5" customHeight="1" thickBot="1" x14ac:dyDescent="0.35">
      <c r="A3" s="278"/>
      <c r="B3" s="60" t="s">
        <v>1195</v>
      </c>
      <c r="C3" s="267" t="s">
        <v>1196</v>
      </c>
      <c r="D3" s="268"/>
      <c r="E3" s="269"/>
    </row>
    <row r="4" spans="1:5" ht="15" customHeight="1" thickBot="1" x14ac:dyDescent="0.35">
      <c r="A4" s="271"/>
      <c r="B4" s="271"/>
      <c r="C4" s="271"/>
      <c r="D4" s="271"/>
      <c r="E4" s="271"/>
    </row>
    <row r="5" spans="1:5" ht="24.9" customHeight="1" thickBot="1" x14ac:dyDescent="0.35">
      <c r="A5" s="55">
        <v>2</v>
      </c>
      <c r="B5" s="253" t="s">
        <v>1197</v>
      </c>
      <c r="C5" s="254"/>
      <c r="D5" s="254"/>
      <c r="E5" s="255"/>
    </row>
    <row r="6" spans="1:5" ht="60.75" customHeight="1" x14ac:dyDescent="0.3">
      <c r="A6" s="11" t="s">
        <v>13</v>
      </c>
      <c r="B6" s="12" t="s">
        <v>1198</v>
      </c>
      <c r="C6" s="12" t="s">
        <v>1199</v>
      </c>
      <c r="D6" s="12" t="s">
        <v>1200</v>
      </c>
      <c r="E6" s="13" t="s">
        <v>1201</v>
      </c>
    </row>
    <row r="7" spans="1:5" ht="125.25" customHeight="1" x14ac:dyDescent="0.3">
      <c r="A7" s="25">
        <v>1</v>
      </c>
      <c r="B7" s="56" t="s">
        <v>1745</v>
      </c>
      <c r="C7" s="62" t="s">
        <v>1227</v>
      </c>
      <c r="D7" s="21" t="s">
        <v>1396</v>
      </c>
      <c r="E7" s="22" t="s">
        <v>1587</v>
      </c>
    </row>
    <row r="8" spans="1:5" ht="63" customHeight="1" x14ac:dyDescent="0.3">
      <c r="A8" s="25">
        <v>2</v>
      </c>
      <c r="B8" s="56" t="s">
        <v>1746</v>
      </c>
      <c r="C8" s="62" t="s">
        <v>1397</v>
      </c>
      <c r="D8" s="21" t="s">
        <v>1398</v>
      </c>
      <c r="E8" s="22" t="s">
        <v>1588</v>
      </c>
    </row>
    <row r="9" spans="1:5" ht="51.75" customHeight="1" x14ac:dyDescent="0.3">
      <c r="A9" s="25">
        <f t="shared" ref="A9:A13" si="0">A8+1</f>
        <v>3</v>
      </c>
      <c r="B9" s="56" t="s">
        <v>1228</v>
      </c>
      <c r="C9" s="62" t="s">
        <v>1229</v>
      </c>
      <c r="D9" s="21" t="s">
        <v>1399</v>
      </c>
      <c r="E9" s="22" t="s">
        <v>1532</v>
      </c>
    </row>
    <row r="10" spans="1:5" ht="59.25" customHeight="1" x14ac:dyDescent="0.3">
      <c r="A10" s="25">
        <f t="shared" si="0"/>
        <v>4</v>
      </c>
      <c r="B10" s="56" t="s">
        <v>1228</v>
      </c>
      <c r="C10" s="62" t="s">
        <v>1230</v>
      </c>
      <c r="D10" s="21" t="s">
        <v>1400</v>
      </c>
      <c r="E10" s="22" t="s">
        <v>1533</v>
      </c>
    </row>
    <row r="11" spans="1:5" ht="59.25" customHeight="1" x14ac:dyDescent="0.3">
      <c r="A11" s="25">
        <f t="shared" si="0"/>
        <v>5</v>
      </c>
      <c r="B11" s="56" t="s">
        <v>1228</v>
      </c>
      <c r="C11" s="62" t="s">
        <v>1231</v>
      </c>
      <c r="D11" s="21" t="s">
        <v>1401</v>
      </c>
      <c r="E11" s="22" t="s">
        <v>1534</v>
      </c>
    </row>
    <row r="12" spans="1:5" ht="57.75" customHeight="1" x14ac:dyDescent="0.3">
      <c r="A12" s="25">
        <f t="shared" si="0"/>
        <v>6</v>
      </c>
      <c r="B12" s="56" t="s">
        <v>1228</v>
      </c>
      <c r="C12" s="62" t="s">
        <v>1232</v>
      </c>
      <c r="D12" s="21" t="s">
        <v>1402</v>
      </c>
      <c r="E12" s="22" t="s">
        <v>1535</v>
      </c>
    </row>
    <row r="13" spans="1:5" ht="75" customHeight="1" thickBot="1" x14ac:dyDescent="0.35">
      <c r="A13" s="25">
        <f t="shared" si="0"/>
        <v>7</v>
      </c>
      <c r="B13" s="56" t="s">
        <v>1258</v>
      </c>
      <c r="C13" s="62" t="s">
        <v>1233</v>
      </c>
      <c r="D13" s="21" t="s">
        <v>1403</v>
      </c>
      <c r="E13" s="22" t="s">
        <v>1561</v>
      </c>
    </row>
    <row r="14" spans="1:5" ht="24.9" customHeight="1" thickBot="1" x14ac:dyDescent="0.35">
      <c r="A14" s="77">
        <v>3</v>
      </c>
      <c r="B14" s="253" t="s">
        <v>1205</v>
      </c>
      <c r="C14" s="254"/>
      <c r="D14" s="254"/>
      <c r="E14" s="255"/>
    </row>
    <row r="15" spans="1:5" ht="30" customHeight="1" x14ac:dyDescent="0.3">
      <c r="A15" s="19" t="s">
        <v>13</v>
      </c>
      <c r="B15" s="273" t="s">
        <v>1199</v>
      </c>
      <c r="C15" s="273"/>
      <c r="D15" s="78" t="s">
        <v>1200</v>
      </c>
      <c r="E15" s="20" t="s">
        <v>1206</v>
      </c>
    </row>
    <row r="16" spans="1:5" ht="63" customHeight="1" x14ac:dyDescent="0.3">
      <c r="A16" s="14">
        <v>1</v>
      </c>
      <c r="B16" s="250" t="s">
        <v>1404</v>
      </c>
      <c r="C16" s="251"/>
      <c r="D16" s="67" t="s">
        <v>1405</v>
      </c>
      <c r="E16" s="18" t="s">
        <v>1572</v>
      </c>
    </row>
    <row r="17" spans="1:5" ht="83.25" customHeight="1" x14ac:dyDescent="0.3">
      <c r="A17" s="14">
        <v>2</v>
      </c>
      <c r="B17" s="280" t="s">
        <v>1744</v>
      </c>
      <c r="C17" s="281"/>
      <c r="D17" s="67" t="s">
        <v>1406</v>
      </c>
      <c r="E17" s="18" t="s">
        <v>1574</v>
      </c>
    </row>
    <row r="18" spans="1:5" ht="83.25" customHeight="1" x14ac:dyDescent="0.3">
      <c r="A18" s="25">
        <f>A17+1</f>
        <v>3</v>
      </c>
      <c r="B18" s="250" t="s">
        <v>1235</v>
      </c>
      <c r="C18" s="279"/>
      <c r="D18" s="21" t="s">
        <v>1407</v>
      </c>
      <c r="E18" s="22" t="s">
        <v>1575</v>
      </c>
    </row>
    <row r="19" spans="1:5" ht="55.5" customHeight="1" thickBot="1" x14ac:dyDescent="0.35">
      <c r="A19" s="256"/>
      <c r="B19" s="256"/>
      <c r="C19" s="256"/>
      <c r="D19" s="256"/>
      <c r="E19" s="256"/>
    </row>
    <row r="20" spans="1:5" ht="83.25" customHeight="1" x14ac:dyDescent="0.3"/>
    <row r="21" spans="1:5" ht="30" customHeight="1" x14ac:dyDescent="0.3"/>
    <row r="22" spans="1:5" ht="30" customHeight="1" x14ac:dyDescent="0.3"/>
    <row r="23" spans="1:5" ht="30" customHeight="1" x14ac:dyDescent="0.3"/>
    <row r="24" spans="1:5" s="23" customFormat="1" ht="30" customHeight="1" x14ac:dyDescent="0.3">
      <c r="B24" s="1"/>
      <c r="C24" s="1"/>
      <c r="D24" s="1"/>
      <c r="E24" s="1"/>
    </row>
    <row r="25" spans="1:5" s="23" customFormat="1" ht="30" customHeight="1" x14ac:dyDescent="0.3">
      <c r="B25" s="1"/>
      <c r="C25" s="1"/>
      <c r="D25" s="1"/>
      <c r="E25" s="1"/>
    </row>
    <row r="26" spans="1:5" s="23" customFormat="1" ht="30" customHeight="1" x14ac:dyDescent="0.3">
      <c r="B26" s="1"/>
      <c r="C26" s="1"/>
      <c r="D26" s="1"/>
      <c r="E26" s="1"/>
    </row>
    <row r="27" spans="1:5" s="23" customFormat="1" ht="30" customHeight="1" x14ac:dyDescent="0.3">
      <c r="B27" s="1"/>
      <c r="C27" s="1"/>
      <c r="D27" s="1"/>
      <c r="E27" s="1"/>
    </row>
    <row r="28" spans="1:5" s="23" customFormat="1" ht="30" customHeight="1" x14ac:dyDescent="0.3">
      <c r="B28" s="1"/>
      <c r="C28" s="1"/>
      <c r="D28" s="1"/>
      <c r="E28" s="1"/>
    </row>
    <row r="29" spans="1:5" s="23" customFormat="1" ht="30" customHeight="1" x14ac:dyDescent="0.3">
      <c r="B29" s="1"/>
      <c r="C29" s="1"/>
      <c r="D29" s="1"/>
      <c r="E29" s="1"/>
    </row>
  </sheetData>
  <mergeCells count="12">
    <mergeCell ref="A1:E1"/>
    <mergeCell ref="A2:A3"/>
    <mergeCell ref="C2:E2"/>
    <mergeCell ref="C3:E3"/>
    <mergeCell ref="A4:E4"/>
    <mergeCell ref="B18:C18"/>
    <mergeCell ref="B17:C17"/>
    <mergeCell ref="B5:E5"/>
    <mergeCell ref="A19:E19"/>
    <mergeCell ref="B14:E14"/>
    <mergeCell ref="B15:C15"/>
    <mergeCell ref="B16:C16"/>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18" min="1"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5"/>
  <sheetViews>
    <sheetView view="pageBreakPreview" topLeftCell="B1" zoomScaleNormal="55" zoomScaleSheetLayoutView="100" workbookViewId="0">
      <selection activeCell="E13" sqref="E13"/>
    </sheetView>
  </sheetViews>
  <sheetFormatPr defaultColWidth="9.109375" defaultRowHeight="14.4" x14ac:dyDescent="0.3"/>
  <cols>
    <col min="1" max="1" width="9.109375" style="6"/>
    <col min="2" max="2" width="99" style="6" customWidth="1"/>
    <col min="3" max="3" width="29.33203125" style="6" customWidth="1"/>
    <col min="4" max="4" width="30.88671875" style="6" customWidth="1"/>
    <col min="5" max="5" width="94" style="6" customWidth="1"/>
    <col min="6" max="16384" width="9.109375" style="6"/>
  </cols>
  <sheetData>
    <row r="1" spans="1:5" ht="15" thickBot="1" x14ac:dyDescent="0.35">
      <c r="A1" s="276" t="s">
        <v>1488</v>
      </c>
      <c r="B1" s="261"/>
      <c r="C1" s="261"/>
      <c r="D1" s="261"/>
      <c r="E1" s="262"/>
    </row>
    <row r="2" spans="1:5" ht="27.6" x14ac:dyDescent="0.3">
      <c r="A2" s="277">
        <v>1</v>
      </c>
      <c r="B2" s="59" t="s">
        <v>1194</v>
      </c>
      <c r="C2" s="264" t="s">
        <v>1724</v>
      </c>
      <c r="D2" s="265"/>
      <c r="E2" s="266"/>
    </row>
    <row r="3" spans="1:5" ht="28.2" thickBot="1" x14ac:dyDescent="0.35">
      <c r="A3" s="278"/>
      <c r="B3" s="60" t="s">
        <v>1195</v>
      </c>
      <c r="C3" s="267" t="s">
        <v>1196</v>
      </c>
      <c r="D3" s="268"/>
      <c r="E3" s="269"/>
    </row>
    <row r="4" spans="1:5" ht="15" thickBot="1" x14ac:dyDescent="0.35">
      <c r="A4" s="271"/>
      <c r="B4" s="271"/>
      <c r="C4" s="271"/>
      <c r="D4" s="271"/>
      <c r="E4" s="271"/>
    </row>
    <row r="5" spans="1:5" ht="15" thickBot="1" x14ac:dyDescent="0.35">
      <c r="A5" s="77">
        <v>2</v>
      </c>
      <c r="B5" s="253" t="s">
        <v>1197</v>
      </c>
      <c r="C5" s="254"/>
      <c r="D5" s="254"/>
      <c r="E5" s="255"/>
    </row>
    <row r="6" spans="1:5" x14ac:dyDescent="0.3">
      <c r="A6" s="11" t="s">
        <v>13</v>
      </c>
      <c r="B6" s="78" t="s">
        <v>1198</v>
      </c>
      <c r="C6" s="78" t="s">
        <v>1199</v>
      </c>
      <c r="D6" s="78" t="s">
        <v>1200</v>
      </c>
      <c r="E6" s="13" t="s">
        <v>1201</v>
      </c>
    </row>
    <row r="7" spans="1:5" ht="216" x14ac:dyDescent="0.3">
      <c r="A7" s="25">
        <v>1</v>
      </c>
      <c r="B7" s="80" t="s">
        <v>1489</v>
      </c>
      <c r="C7" s="81" t="s">
        <v>1236</v>
      </c>
      <c r="D7" s="82" t="s">
        <v>1501</v>
      </c>
      <c r="E7" s="83" t="s">
        <v>1528</v>
      </c>
    </row>
    <row r="8" spans="1:5" ht="108" x14ac:dyDescent="0.3">
      <c r="A8" s="25">
        <v>2</v>
      </c>
      <c r="B8" s="84" t="s">
        <v>1490</v>
      </c>
      <c r="C8" s="81" t="s">
        <v>1491</v>
      </c>
      <c r="D8" s="82" t="s">
        <v>1503</v>
      </c>
      <c r="E8" s="81" t="s">
        <v>1527</v>
      </c>
    </row>
    <row r="9" spans="1:5" ht="84" x14ac:dyDescent="0.3">
      <c r="A9" s="25">
        <v>3</v>
      </c>
      <c r="B9" s="81" t="s">
        <v>1492</v>
      </c>
      <c r="C9" s="81" t="s">
        <v>1486</v>
      </c>
      <c r="D9" s="81" t="s">
        <v>1502</v>
      </c>
      <c r="E9" s="85" t="s">
        <v>1526</v>
      </c>
    </row>
    <row r="10" spans="1:5" ht="91.5" customHeight="1" x14ac:dyDescent="0.3">
      <c r="A10" s="25">
        <v>4</v>
      </c>
      <c r="B10" s="81" t="s">
        <v>1492</v>
      </c>
      <c r="C10" s="86" t="s">
        <v>1494</v>
      </c>
      <c r="D10" s="82" t="s">
        <v>1506</v>
      </c>
      <c r="E10" s="83" t="s">
        <v>1589</v>
      </c>
    </row>
    <row r="11" spans="1:5" ht="48" x14ac:dyDescent="0.3">
      <c r="A11" s="25">
        <v>5</v>
      </c>
      <c r="B11" s="81" t="s">
        <v>1495</v>
      </c>
      <c r="C11" s="81" t="s">
        <v>1496</v>
      </c>
      <c r="D11" s="82" t="s">
        <v>1507</v>
      </c>
      <c r="E11" s="83" t="s">
        <v>1590</v>
      </c>
    </row>
    <row r="12" spans="1:5" ht="45.75" customHeight="1" x14ac:dyDescent="0.3">
      <c r="A12" s="25">
        <v>6</v>
      </c>
      <c r="B12" s="81" t="s">
        <v>1417</v>
      </c>
      <c r="C12" s="81" t="s">
        <v>1418</v>
      </c>
      <c r="D12" s="82" t="s">
        <v>1508</v>
      </c>
      <c r="E12" s="83" t="s">
        <v>1591</v>
      </c>
    </row>
    <row r="13" spans="1:5" ht="168" x14ac:dyDescent="0.3">
      <c r="A13" s="25">
        <v>7</v>
      </c>
      <c r="B13" s="84" t="s">
        <v>1497</v>
      </c>
      <c r="C13" s="81" t="s">
        <v>1747</v>
      </c>
      <c r="D13" s="81" t="s">
        <v>1747</v>
      </c>
      <c r="E13" s="131" t="s">
        <v>1750</v>
      </c>
    </row>
    <row r="14" spans="1:5" ht="108" x14ac:dyDescent="0.3">
      <c r="A14" s="25">
        <v>8</v>
      </c>
      <c r="B14" s="84" t="s">
        <v>1498</v>
      </c>
      <c r="C14" s="81" t="s">
        <v>1747</v>
      </c>
      <c r="D14" s="81" t="s">
        <v>1747</v>
      </c>
      <c r="E14" s="84" t="s">
        <v>1751</v>
      </c>
    </row>
    <row r="15" spans="1:5" ht="168" x14ac:dyDescent="0.3">
      <c r="A15" s="25">
        <v>9</v>
      </c>
      <c r="B15" s="84" t="s">
        <v>1499</v>
      </c>
      <c r="C15" s="81" t="s">
        <v>1747</v>
      </c>
      <c r="D15" s="81" t="s">
        <v>1747</v>
      </c>
      <c r="E15" s="84" t="s">
        <v>1752</v>
      </c>
    </row>
    <row r="16" spans="1:5" ht="60" x14ac:dyDescent="0.3">
      <c r="A16" s="25">
        <v>10</v>
      </c>
      <c r="B16" s="84" t="s">
        <v>1500</v>
      </c>
      <c r="C16" s="81" t="s">
        <v>1238</v>
      </c>
      <c r="D16" s="82" t="s">
        <v>1509</v>
      </c>
      <c r="E16" s="132" t="s">
        <v>1558</v>
      </c>
    </row>
    <row r="17" spans="1:5" ht="55.2" x14ac:dyDescent="0.3">
      <c r="A17" s="25">
        <v>11</v>
      </c>
      <c r="B17" s="84" t="s">
        <v>1239</v>
      </c>
      <c r="C17" s="81" t="s">
        <v>1427</v>
      </c>
      <c r="D17" s="82" t="s">
        <v>1727</v>
      </c>
      <c r="E17" s="71" t="s">
        <v>1592</v>
      </c>
    </row>
    <row r="18" spans="1:5" ht="177" customHeight="1" x14ac:dyDescent="0.3">
      <c r="A18" s="25">
        <v>12</v>
      </c>
      <c r="B18" s="87" t="s">
        <v>1429</v>
      </c>
      <c r="C18" s="81" t="s">
        <v>1747</v>
      </c>
      <c r="D18" s="81" t="s">
        <v>1747</v>
      </c>
      <c r="E18" s="71" t="s">
        <v>1753</v>
      </c>
    </row>
    <row r="19" spans="1:5" ht="129.75" customHeight="1" x14ac:dyDescent="0.3">
      <c r="A19" s="25">
        <v>13</v>
      </c>
      <c r="B19" s="81" t="s">
        <v>1430</v>
      </c>
      <c r="C19" s="88" t="s">
        <v>1747</v>
      </c>
      <c r="D19" s="88" t="s">
        <v>1747</v>
      </c>
      <c r="E19" s="84" t="s">
        <v>1754</v>
      </c>
    </row>
    <row r="20" spans="1:5" ht="15" thickBot="1" x14ac:dyDescent="0.35">
      <c r="A20" s="272"/>
      <c r="B20" s="272"/>
      <c r="C20" s="272"/>
      <c r="D20" s="272"/>
      <c r="E20" s="272"/>
    </row>
    <row r="21" spans="1:5" ht="15" thickBot="1" x14ac:dyDescent="0.35">
      <c r="A21" s="77">
        <v>3</v>
      </c>
      <c r="B21" s="253" t="s">
        <v>1205</v>
      </c>
      <c r="C21" s="254"/>
      <c r="D21" s="254"/>
      <c r="E21" s="255"/>
    </row>
    <row r="22" spans="1:5" x14ac:dyDescent="0.3">
      <c r="A22" s="19" t="s">
        <v>13</v>
      </c>
      <c r="B22" s="273" t="s">
        <v>1199</v>
      </c>
      <c r="C22" s="273"/>
      <c r="D22" s="78" t="s">
        <v>1200</v>
      </c>
      <c r="E22" s="20" t="s">
        <v>1206</v>
      </c>
    </row>
    <row r="23" spans="1:5" ht="55.5" customHeight="1" x14ac:dyDescent="0.3">
      <c r="A23" s="14">
        <v>1</v>
      </c>
      <c r="B23" s="283" t="s">
        <v>1431</v>
      </c>
      <c r="C23" s="284"/>
      <c r="D23" s="89" t="s">
        <v>1493</v>
      </c>
      <c r="E23" s="90" t="s">
        <v>1525</v>
      </c>
    </row>
    <row r="24" spans="1:5" ht="160.5" customHeight="1" x14ac:dyDescent="0.3">
      <c r="A24" s="61">
        <v>2</v>
      </c>
      <c r="B24" s="283" t="s">
        <v>1432</v>
      </c>
      <c r="C24" s="284"/>
      <c r="D24" s="82" t="s">
        <v>1504</v>
      </c>
      <c r="E24" s="91" t="s">
        <v>1529</v>
      </c>
    </row>
    <row r="25" spans="1:5" ht="88.5" customHeight="1" x14ac:dyDescent="0.3">
      <c r="A25" s="61">
        <v>3</v>
      </c>
      <c r="B25" s="282" t="s">
        <v>1433</v>
      </c>
      <c r="C25" s="282"/>
      <c r="D25" s="82" t="s">
        <v>1505</v>
      </c>
      <c r="E25" s="91" t="s">
        <v>1530</v>
      </c>
    </row>
  </sheetData>
  <mergeCells count="12">
    <mergeCell ref="B25:C25"/>
    <mergeCell ref="A1:E1"/>
    <mergeCell ref="A2:A3"/>
    <mergeCell ref="C2:E2"/>
    <mergeCell ref="C3:E3"/>
    <mergeCell ref="A4:E4"/>
    <mergeCell ref="B5:E5"/>
    <mergeCell ref="A20:E20"/>
    <mergeCell ref="B21:E21"/>
    <mergeCell ref="B22:C22"/>
    <mergeCell ref="B23:C23"/>
    <mergeCell ref="B24:C24"/>
  </mergeCells>
  <pageMargins left="0.70866141732283472" right="0.70866141732283472" top="0.74803149606299213" bottom="0.74803149606299213" header="0.31496062992125984" footer="0.31496062992125984"/>
  <pageSetup paperSize="9" scale="48" fitToHeight="0" orientation="landscape" cellComments="asDisplayed"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F26"/>
  <sheetViews>
    <sheetView view="pageBreakPreview" topLeftCell="C1" zoomScale="85" zoomScaleNormal="40" zoomScaleSheetLayoutView="85" workbookViewId="0">
      <selection activeCell="E7" sqref="E7"/>
    </sheetView>
  </sheetViews>
  <sheetFormatPr defaultColWidth="9.109375" defaultRowHeight="14.4" x14ac:dyDescent="0.3"/>
  <cols>
    <col min="1" max="1" width="9.109375" style="6"/>
    <col min="2" max="2" width="77.88671875" style="6" customWidth="1"/>
    <col min="3" max="3" width="32.88671875" style="6" customWidth="1"/>
    <col min="4" max="4" width="38.6640625" style="6" customWidth="1"/>
    <col min="5" max="5" width="95.6640625" style="6" customWidth="1"/>
    <col min="6" max="6" width="9.109375" style="68"/>
    <col min="7" max="16384" width="9.109375" style="6"/>
  </cols>
  <sheetData>
    <row r="1" spans="1:5" ht="15" thickBot="1" x14ac:dyDescent="0.35">
      <c r="A1" s="276" t="s">
        <v>1408</v>
      </c>
      <c r="B1" s="261"/>
      <c r="C1" s="261"/>
      <c r="D1" s="261"/>
      <c r="E1" s="262"/>
    </row>
    <row r="2" spans="1:5" ht="26.25" customHeight="1" x14ac:dyDescent="0.3">
      <c r="A2" s="277">
        <v>1</v>
      </c>
      <c r="B2" s="59" t="s">
        <v>1194</v>
      </c>
      <c r="C2" s="285" t="s">
        <v>1760</v>
      </c>
      <c r="D2" s="286"/>
      <c r="E2" s="287"/>
    </row>
    <row r="3" spans="1:5" ht="28.2" thickBot="1" x14ac:dyDescent="0.35">
      <c r="A3" s="278"/>
      <c r="B3" s="60" t="s">
        <v>1195</v>
      </c>
      <c r="C3" s="267" t="s">
        <v>1196</v>
      </c>
      <c r="D3" s="268"/>
      <c r="E3" s="269"/>
    </row>
    <row r="4" spans="1:5" ht="15" thickBot="1" x14ac:dyDescent="0.35">
      <c r="A4" s="271"/>
      <c r="B4" s="271"/>
      <c r="C4" s="271"/>
      <c r="D4" s="271"/>
      <c r="E4" s="271"/>
    </row>
    <row r="5" spans="1:5" ht="15" thickBot="1" x14ac:dyDescent="0.35">
      <c r="A5" s="120">
        <v>2</v>
      </c>
      <c r="B5" s="253" t="s">
        <v>1197</v>
      </c>
      <c r="C5" s="254"/>
      <c r="D5" s="254"/>
      <c r="E5" s="255"/>
    </row>
    <row r="6" spans="1:5" x14ac:dyDescent="0.3">
      <c r="A6" s="11" t="s">
        <v>13</v>
      </c>
      <c r="B6" s="122" t="s">
        <v>1198</v>
      </c>
      <c r="C6" s="122" t="s">
        <v>1199</v>
      </c>
      <c r="D6" s="122" t="s">
        <v>1200</v>
      </c>
      <c r="E6" s="13" t="s">
        <v>1201</v>
      </c>
    </row>
    <row r="7" spans="1:5" ht="234.75" customHeight="1" x14ac:dyDescent="0.3">
      <c r="A7" s="25">
        <v>1</v>
      </c>
      <c r="B7" s="69" t="s">
        <v>1409</v>
      </c>
      <c r="C7" s="121" t="s">
        <v>1236</v>
      </c>
      <c r="D7" s="123" t="s">
        <v>1728</v>
      </c>
      <c r="E7" s="70" t="s">
        <v>1729</v>
      </c>
    </row>
    <row r="8" spans="1:5" ht="116.25" customHeight="1" x14ac:dyDescent="0.3">
      <c r="A8" s="25">
        <v>2</v>
      </c>
      <c r="B8" s="71" t="s">
        <v>1237</v>
      </c>
      <c r="C8" s="121" t="s">
        <v>1410</v>
      </c>
      <c r="D8" s="123" t="s">
        <v>1485</v>
      </c>
      <c r="E8" s="121" t="s">
        <v>1730</v>
      </c>
    </row>
    <row r="9" spans="1:5" ht="132.75" customHeight="1" x14ac:dyDescent="0.3">
      <c r="A9" s="25">
        <v>3</v>
      </c>
      <c r="B9" s="71" t="s">
        <v>1412</v>
      </c>
      <c r="C9" s="121" t="s">
        <v>1413</v>
      </c>
      <c r="D9" s="123" t="s">
        <v>1731</v>
      </c>
      <c r="E9" s="70" t="s">
        <v>1732</v>
      </c>
    </row>
    <row r="10" spans="1:5" ht="110.25" customHeight="1" x14ac:dyDescent="0.3">
      <c r="A10" s="25">
        <v>4</v>
      </c>
      <c r="B10" s="71" t="s">
        <v>1237</v>
      </c>
      <c r="C10" s="121" t="s">
        <v>1414</v>
      </c>
      <c r="D10" s="123" t="s">
        <v>1738</v>
      </c>
      <c r="E10" s="121" t="s">
        <v>1415</v>
      </c>
    </row>
    <row r="11" spans="1:5" ht="261.75" customHeight="1" x14ac:dyDescent="0.3">
      <c r="A11" s="25">
        <v>5</v>
      </c>
      <c r="B11" s="121" t="s">
        <v>1237</v>
      </c>
      <c r="C11" s="121" t="s">
        <v>1416</v>
      </c>
      <c r="D11" s="121" t="s">
        <v>1736</v>
      </c>
      <c r="E11" s="125" t="s">
        <v>1737</v>
      </c>
    </row>
    <row r="12" spans="1:5" ht="67.5" customHeight="1" x14ac:dyDescent="0.3">
      <c r="A12" s="25">
        <v>6</v>
      </c>
      <c r="B12" s="121" t="s">
        <v>1417</v>
      </c>
      <c r="C12" s="121" t="s">
        <v>1418</v>
      </c>
      <c r="D12" s="123" t="s">
        <v>1426</v>
      </c>
      <c r="E12" s="121" t="s">
        <v>1591</v>
      </c>
    </row>
    <row r="13" spans="1:5" ht="134.25" customHeight="1" x14ac:dyDescent="0.3">
      <c r="A13" s="72">
        <f t="shared" ref="A13:A15" si="0">A12+1</f>
        <v>7</v>
      </c>
      <c r="B13" s="71" t="s">
        <v>1419</v>
      </c>
      <c r="C13" s="121" t="s">
        <v>1368</v>
      </c>
      <c r="D13" s="123" t="s">
        <v>1368</v>
      </c>
      <c r="E13" s="121" t="s">
        <v>1420</v>
      </c>
    </row>
    <row r="14" spans="1:5" ht="69.75" customHeight="1" x14ac:dyDescent="0.3">
      <c r="A14" s="72">
        <f t="shared" si="0"/>
        <v>8</v>
      </c>
      <c r="B14" s="71" t="s">
        <v>1421</v>
      </c>
      <c r="C14" s="121" t="s">
        <v>1368</v>
      </c>
      <c r="D14" s="123" t="s">
        <v>1368</v>
      </c>
      <c r="E14" s="121" t="s">
        <v>1422</v>
      </c>
    </row>
    <row r="15" spans="1:5" ht="70.5" customHeight="1" x14ac:dyDescent="0.3">
      <c r="A15" s="72">
        <f t="shared" si="0"/>
        <v>9</v>
      </c>
      <c r="B15" s="71" t="s">
        <v>1423</v>
      </c>
      <c r="C15" s="121" t="s">
        <v>1368</v>
      </c>
      <c r="D15" s="123" t="s">
        <v>1368</v>
      </c>
      <c r="E15" s="121" t="s">
        <v>1424</v>
      </c>
    </row>
    <row r="16" spans="1:5" ht="99.75" customHeight="1" x14ac:dyDescent="0.3">
      <c r="A16" s="10">
        <v>10</v>
      </c>
      <c r="B16" s="71" t="s">
        <v>1425</v>
      </c>
      <c r="C16" s="121" t="s">
        <v>1238</v>
      </c>
      <c r="D16" s="123" t="s">
        <v>1428</v>
      </c>
      <c r="E16" s="70" t="s">
        <v>1558</v>
      </c>
    </row>
    <row r="17" spans="1:5" ht="99.75" customHeight="1" x14ac:dyDescent="0.3">
      <c r="A17" s="10">
        <v>11</v>
      </c>
      <c r="B17" s="71" t="s">
        <v>1239</v>
      </c>
      <c r="C17" s="71" t="s">
        <v>1427</v>
      </c>
      <c r="D17" s="123" t="s">
        <v>1739</v>
      </c>
      <c r="E17" s="70" t="s">
        <v>1592</v>
      </c>
    </row>
    <row r="18" spans="1:5" ht="160.5" customHeight="1" x14ac:dyDescent="0.3">
      <c r="A18" s="10">
        <v>12</v>
      </c>
      <c r="B18" s="124" t="s">
        <v>1429</v>
      </c>
      <c r="C18" s="123" t="s">
        <v>1368</v>
      </c>
      <c r="D18" s="123" t="s">
        <v>1368</v>
      </c>
      <c r="E18" s="121" t="s">
        <v>1748</v>
      </c>
    </row>
    <row r="19" spans="1:5" ht="129.75" customHeight="1" x14ac:dyDescent="0.3">
      <c r="A19" s="10">
        <v>13</v>
      </c>
      <c r="B19" s="121" t="s">
        <v>1430</v>
      </c>
      <c r="C19" s="63" t="s">
        <v>1368</v>
      </c>
      <c r="D19" s="63" t="s">
        <v>1368</v>
      </c>
      <c r="E19" s="121" t="s">
        <v>1749</v>
      </c>
    </row>
    <row r="20" spans="1:5" ht="15" thickBot="1" x14ac:dyDescent="0.35">
      <c r="A20" s="272"/>
      <c r="B20" s="272"/>
      <c r="C20" s="272"/>
      <c r="D20" s="272"/>
      <c r="E20" s="272"/>
    </row>
    <row r="21" spans="1:5" ht="15" thickBot="1" x14ac:dyDescent="0.35">
      <c r="A21" s="120">
        <v>3</v>
      </c>
      <c r="B21" s="253" t="s">
        <v>1205</v>
      </c>
      <c r="C21" s="254"/>
      <c r="D21" s="254"/>
      <c r="E21" s="255"/>
    </row>
    <row r="22" spans="1:5" x14ac:dyDescent="0.3">
      <c r="A22" s="19" t="s">
        <v>13</v>
      </c>
      <c r="B22" s="273" t="s">
        <v>1199</v>
      </c>
      <c r="C22" s="273"/>
      <c r="D22" s="122" t="s">
        <v>1200</v>
      </c>
      <c r="E22" s="20" t="s">
        <v>1206</v>
      </c>
    </row>
    <row r="23" spans="1:5" ht="55.5" customHeight="1" x14ac:dyDescent="0.3">
      <c r="A23" s="14">
        <v>1</v>
      </c>
      <c r="B23" s="250" t="s">
        <v>1431</v>
      </c>
      <c r="C23" s="251"/>
      <c r="D23" s="67" t="s">
        <v>1726</v>
      </c>
      <c r="E23" s="18" t="s">
        <v>1525</v>
      </c>
    </row>
    <row r="24" spans="1:5" ht="409.5" customHeight="1" x14ac:dyDescent="0.3">
      <c r="A24" s="61">
        <v>3</v>
      </c>
      <c r="B24" s="250" t="s">
        <v>1432</v>
      </c>
      <c r="C24" s="251"/>
      <c r="D24" s="123" t="s">
        <v>1733</v>
      </c>
      <c r="E24" s="73" t="s">
        <v>1734</v>
      </c>
    </row>
    <row r="25" spans="1:5" ht="83.25" customHeight="1" x14ac:dyDescent="0.3">
      <c r="A25" s="61">
        <v>4</v>
      </c>
      <c r="B25" s="290" t="s">
        <v>1433</v>
      </c>
      <c r="C25" s="290"/>
      <c r="D25" s="123" t="s">
        <v>1411</v>
      </c>
      <c r="E25" s="73" t="s">
        <v>1735</v>
      </c>
    </row>
    <row r="26" spans="1:5" ht="54" customHeight="1" x14ac:dyDescent="0.3">
      <c r="A26" s="61">
        <v>5</v>
      </c>
      <c r="B26" s="288" t="s">
        <v>1434</v>
      </c>
      <c r="C26" s="289"/>
      <c r="D26" s="121" t="s">
        <v>1741</v>
      </c>
      <c r="E26" s="73" t="s">
        <v>1740</v>
      </c>
    </row>
  </sheetData>
  <mergeCells count="13">
    <mergeCell ref="B26:C26"/>
    <mergeCell ref="A20:E20"/>
    <mergeCell ref="B21:E21"/>
    <mergeCell ref="B22:C22"/>
    <mergeCell ref="B23:C23"/>
    <mergeCell ref="B24:C24"/>
    <mergeCell ref="B25:C25"/>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4" fitToHeight="0" orientation="portrait"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30"/>
  <sheetViews>
    <sheetView view="pageBreakPreview" zoomScale="85" zoomScaleNormal="100" zoomScaleSheetLayoutView="85" workbookViewId="0">
      <selection activeCell="C2" sqref="C2:E2"/>
    </sheetView>
  </sheetViews>
  <sheetFormatPr defaultColWidth="9.109375" defaultRowHeight="13.8" x14ac:dyDescent="0.3"/>
  <cols>
    <col min="1" max="1" width="5.88671875" style="23" customWidth="1"/>
    <col min="2" max="2" width="110" style="1" customWidth="1"/>
    <col min="3" max="4" width="23.33203125" style="1" customWidth="1"/>
    <col min="5" max="5" width="110.6640625" style="1" customWidth="1"/>
    <col min="6" max="16384" width="9.109375" style="1"/>
  </cols>
  <sheetData>
    <row r="1" spans="1:5" ht="30" customHeight="1" thickBot="1" x14ac:dyDescent="0.35">
      <c r="A1" s="301" t="s">
        <v>1331</v>
      </c>
      <c r="B1" s="302"/>
      <c r="C1" s="302"/>
      <c r="D1" s="302"/>
      <c r="E1" s="303"/>
    </row>
    <row r="2" spans="1:5" ht="60" customHeight="1" x14ac:dyDescent="0.3">
      <c r="A2" s="304">
        <v>1</v>
      </c>
      <c r="B2" s="28" t="s">
        <v>1194</v>
      </c>
      <c r="C2" s="264" t="s">
        <v>1757</v>
      </c>
      <c r="D2" s="265"/>
      <c r="E2" s="266"/>
    </row>
    <row r="3" spans="1:5" ht="40.5" customHeight="1" thickBot="1" x14ac:dyDescent="0.35">
      <c r="A3" s="305"/>
      <c r="B3" s="29" t="s">
        <v>1195</v>
      </c>
      <c r="C3" s="306" t="s">
        <v>1347</v>
      </c>
      <c r="D3" s="307"/>
      <c r="E3" s="308"/>
    </row>
    <row r="4" spans="1:5" ht="15" customHeight="1" thickBot="1" x14ac:dyDescent="0.35">
      <c r="A4" s="309"/>
      <c r="B4" s="309"/>
      <c r="C4" s="309"/>
      <c r="D4" s="309"/>
      <c r="E4" s="309"/>
    </row>
    <row r="5" spans="1:5" ht="24.9" customHeight="1" thickBot="1" x14ac:dyDescent="0.35">
      <c r="A5" s="51">
        <v>2</v>
      </c>
      <c r="B5" s="298" t="s">
        <v>1197</v>
      </c>
      <c r="C5" s="299"/>
      <c r="D5" s="299"/>
      <c r="E5" s="300"/>
    </row>
    <row r="6" spans="1:5" ht="60.75" customHeight="1" x14ac:dyDescent="0.3">
      <c r="A6" s="30" t="s">
        <v>13</v>
      </c>
      <c r="B6" s="31" t="s">
        <v>1198</v>
      </c>
      <c r="C6" s="31" t="s">
        <v>1199</v>
      </c>
      <c r="D6" s="31" t="s">
        <v>1200</v>
      </c>
      <c r="E6" s="32" t="s">
        <v>1201</v>
      </c>
    </row>
    <row r="7" spans="1:5" ht="134.25" customHeight="1" x14ac:dyDescent="0.3">
      <c r="A7" s="33">
        <v>1</v>
      </c>
      <c r="B7" s="49" t="s">
        <v>1240</v>
      </c>
      <c r="C7" s="49" t="s">
        <v>1241</v>
      </c>
      <c r="D7" s="47" t="s">
        <v>1510</v>
      </c>
      <c r="E7" s="49" t="s">
        <v>1513</v>
      </c>
    </row>
    <row r="8" spans="1:5" ht="156" customHeight="1" x14ac:dyDescent="0.3">
      <c r="A8" s="33">
        <f t="shared" ref="A8" si="0">A7+1</f>
        <v>2</v>
      </c>
      <c r="B8" s="49" t="s">
        <v>1268</v>
      </c>
      <c r="C8" s="49" t="s">
        <v>1236</v>
      </c>
      <c r="D8" s="47" t="s">
        <v>1511</v>
      </c>
      <c r="E8" s="79" t="s">
        <v>1582</v>
      </c>
    </row>
    <row r="9" spans="1:5" ht="113.25" customHeight="1" x14ac:dyDescent="0.3">
      <c r="A9" s="293">
        <v>3</v>
      </c>
      <c r="B9" s="296" t="s">
        <v>1242</v>
      </c>
      <c r="C9" s="310" t="s">
        <v>1243</v>
      </c>
      <c r="D9" s="297" t="s">
        <v>1249</v>
      </c>
      <c r="E9" s="296" t="s">
        <v>1581</v>
      </c>
    </row>
    <row r="10" spans="1:5" ht="104.25" customHeight="1" x14ac:dyDescent="0.3">
      <c r="A10" s="294"/>
      <c r="B10" s="296"/>
      <c r="C10" s="311"/>
      <c r="D10" s="252"/>
      <c r="E10" s="296"/>
    </row>
    <row r="11" spans="1:5" s="96" customFormat="1" ht="114.75" customHeight="1" x14ac:dyDescent="0.3">
      <c r="A11" s="294"/>
      <c r="B11" s="97" t="s">
        <v>1245</v>
      </c>
      <c r="C11" s="311"/>
      <c r="D11" s="21" t="s">
        <v>1515</v>
      </c>
      <c r="E11" s="62" t="s">
        <v>1514</v>
      </c>
    </row>
    <row r="12" spans="1:5" s="96" customFormat="1" ht="88.5" customHeight="1" x14ac:dyDescent="0.3">
      <c r="A12" s="295"/>
      <c r="B12" s="98" t="s">
        <v>1516</v>
      </c>
      <c r="C12" s="312"/>
      <c r="D12" s="21" t="s">
        <v>1517</v>
      </c>
      <c r="E12" s="99" t="s">
        <v>1518</v>
      </c>
    </row>
    <row r="13" spans="1:5" ht="124.5" customHeight="1" x14ac:dyDescent="0.3">
      <c r="A13" s="33">
        <v>4</v>
      </c>
      <c r="B13" s="34" t="s">
        <v>1246</v>
      </c>
      <c r="C13" s="49" t="s">
        <v>1269</v>
      </c>
      <c r="D13" s="47" t="s">
        <v>1267</v>
      </c>
      <c r="E13" s="49" t="s">
        <v>1519</v>
      </c>
    </row>
    <row r="14" spans="1:5" ht="168.75" customHeight="1" x14ac:dyDescent="0.3">
      <c r="A14" s="33">
        <v>5</v>
      </c>
      <c r="B14" s="34" t="s">
        <v>1247</v>
      </c>
      <c r="C14" s="49" t="s">
        <v>1270</v>
      </c>
      <c r="D14" s="47" t="s">
        <v>1521</v>
      </c>
      <c r="E14" s="49" t="s">
        <v>1520</v>
      </c>
    </row>
    <row r="15" spans="1:5" ht="23.25" customHeight="1" thickBot="1" x14ac:dyDescent="0.35">
      <c r="A15" s="41"/>
      <c r="B15" s="35"/>
    </row>
    <row r="16" spans="1:5" ht="62.25" customHeight="1" thickBot="1" x14ac:dyDescent="0.35">
      <c r="A16" s="51"/>
      <c r="B16" s="298" t="s">
        <v>1205</v>
      </c>
      <c r="C16" s="299"/>
      <c r="D16" s="299"/>
      <c r="E16" s="300"/>
    </row>
    <row r="17" spans="1:5" ht="30" customHeight="1" x14ac:dyDescent="0.3">
      <c r="A17" s="30" t="s">
        <v>13</v>
      </c>
      <c r="B17" s="291" t="s">
        <v>1199</v>
      </c>
      <c r="C17" s="292"/>
      <c r="D17" s="31" t="s">
        <v>1200</v>
      </c>
      <c r="E17" s="32" t="s">
        <v>1206</v>
      </c>
    </row>
    <row r="18" spans="1:5" ht="67.5" customHeight="1" x14ac:dyDescent="0.3">
      <c r="A18" s="36">
        <v>1</v>
      </c>
      <c r="B18" s="250" t="s">
        <v>1248</v>
      </c>
      <c r="C18" s="251"/>
      <c r="D18" s="37" t="s">
        <v>1487</v>
      </c>
      <c r="E18" s="18" t="s">
        <v>1522</v>
      </c>
    </row>
    <row r="19" spans="1:5" ht="129" customHeight="1" x14ac:dyDescent="0.3">
      <c r="A19" s="36">
        <v>2</v>
      </c>
      <c r="B19" s="250" t="s">
        <v>1250</v>
      </c>
      <c r="C19" s="251"/>
      <c r="D19" s="45" t="s">
        <v>1512</v>
      </c>
      <c r="E19" s="18" t="s">
        <v>1523</v>
      </c>
    </row>
    <row r="20" spans="1:5" ht="57.75" customHeight="1" x14ac:dyDescent="0.3">
      <c r="A20" s="36">
        <v>3</v>
      </c>
      <c r="B20" s="250" t="s">
        <v>1251</v>
      </c>
      <c r="C20" s="251"/>
      <c r="D20" s="45" t="s">
        <v>1244</v>
      </c>
      <c r="E20" s="24" t="s">
        <v>1524</v>
      </c>
    </row>
    <row r="21" spans="1:5" ht="30" customHeight="1" x14ac:dyDescent="0.3"/>
    <row r="22" spans="1:5" ht="30" customHeight="1" x14ac:dyDescent="0.3"/>
    <row r="23" spans="1:5" ht="30" customHeight="1" x14ac:dyDescent="0.3"/>
    <row r="24" spans="1:5" ht="30" customHeight="1" x14ac:dyDescent="0.3"/>
    <row r="25" spans="1:5" ht="30" customHeight="1" x14ac:dyDescent="0.3"/>
    <row r="26" spans="1:5" ht="30" customHeight="1" x14ac:dyDescent="0.3"/>
    <row r="27" spans="1:5" ht="30" customHeight="1" x14ac:dyDescent="0.3"/>
    <row r="28" spans="1:5" ht="30" customHeight="1" x14ac:dyDescent="0.3"/>
    <row r="29" spans="1:5" s="23" customFormat="1" ht="30" customHeight="1" x14ac:dyDescent="0.3">
      <c r="B29" s="1"/>
      <c r="C29" s="1"/>
      <c r="D29" s="1"/>
      <c r="E29" s="1"/>
    </row>
    <row r="30" spans="1:5" s="23" customFormat="1" ht="30" customHeight="1" x14ac:dyDescent="0.3">
      <c r="B30" s="1"/>
      <c r="C30" s="1"/>
      <c r="D30" s="1"/>
      <c r="E30" s="1"/>
    </row>
  </sheetData>
  <mergeCells count="16">
    <mergeCell ref="D9:D10"/>
    <mergeCell ref="E9:E10"/>
    <mergeCell ref="B16:E16"/>
    <mergeCell ref="A1:E1"/>
    <mergeCell ref="A2:A3"/>
    <mergeCell ref="C2:E2"/>
    <mergeCell ref="C3:E3"/>
    <mergeCell ref="A4:E4"/>
    <mergeCell ref="B5:E5"/>
    <mergeCell ref="C9:C12"/>
    <mergeCell ref="B17:C17"/>
    <mergeCell ref="B18:C18"/>
    <mergeCell ref="B19:C19"/>
    <mergeCell ref="B20:C20"/>
    <mergeCell ref="A9:A12"/>
    <mergeCell ref="B9:B10"/>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topLeftCell="C1" zoomScaleNormal="100" zoomScaleSheetLayoutView="100" workbookViewId="0">
      <selection activeCell="I2" sqref="I2"/>
    </sheetView>
  </sheetViews>
  <sheetFormatPr defaultColWidth="9.109375" defaultRowHeight="13.8" x14ac:dyDescent="0.3"/>
  <cols>
    <col min="1" max="1" width="5.88671875" style="23" customWidth="1"/>
    <col min="2" max="2" width="110" style="1" customWidth="1"/>
    <col min="3" max="4" width="23.33203125" style="1" customWidth="1"/>
    <col min="5" max="5" width="110.6640625" style="1" customWidth="1"/>
    <col min="6" max="16384" width="9.109375" style="1"/>
  </cols>
  <sheetData>
    <row r="1" spans="1:5" ht="30" customHeight="1" thickBot="1" x14ac:dyDescent="0.35">
      <c r="A1" s="301" t="s">
        <v>1332</v>
      </c>
      <c r="B1" s="302"/>
      <c r="C1" s="302"/>
      <c r="D1" s="302"/>
      <c r="E1" s="303"/>
    </row>
    <row r="2" spans="1:5" ht="60" customHeight="1" x14ac:dyDescent="0.3">
      <c r="A2" s="304">
        <v>1</v>
      </c>
      <c r="B2" s="28" t="s">
        <v>1194</v>
      </c>
      <c r="C2" s="264" t="s">
        <v>1757</v>
      </c>
      <c r="D2" s="265"/>
      <c r="E2" s="266"/>
    </row>
    <row r="3" spans="1:5" ht="40.5" customHeight="1" thickBot="1" x14ac:dyDescent="0.35">
      <c r="A3" s="305"/>
      <c r="B3" s="29" t="s">
        <v>1195</v>
      </c>
      <c r="C3" s="306" t="s">
        <v>1347</v>
      </c>
      <c r="D3" s="307"/>
      <c r="E3" s="308"/>
    </row>
    <row r="4" spans="1:5" ht="15" customHeight="1" thickBot="1" x14ac:dyDescent="0.35">
      <c r="A4" s="309"/>
      <c r="B4" s="309"/>
      <c r="C4" s="309"/>
      <c r="D4" s="309"/>
      <c r="E4" s="309"/>
    </row>
    <row r="5" spans="1:5" ht="24.9" customHeight="1" thickBot="1" x14ac:dyDescent="0.35">
      <c r="A5" s="38">
        <v>2</v>
      </c>
      <c r="B5" s="298" t="s">
        <v>1197</v>
      </c>
      <c r="C5" s="299"/>
      <c r="D5" s="299"/>
      <c r="E5" s="300"/>
    </row>
    <row r="6" spans="1:5" ht="60.75" customHeight="1" x14ac:dyDescent="0.3">
      <c r="A6" s="30" t="s">
        <v>13</v>
      </c>
      <c r="B6" s="31" t="s">
        <v>1198</v>
      </c>
      <c r="C6" s="31" t="s">
        <v>1199</v>
      </c>
      <c r="D6" s="31" t="s">
        <v>1200</v>
      </c>
      <c r="E6" s="32" t="s">
        <v>1201</v>
      </c>
    </row>
    <row r="7" spans="1:5" ht="83.25" customHeight="1" x14ac:dyDescent="0.3">
      <c r="A7" s="33">
        <v>1</v>
      </c>
      <c r="B7" s="49" t="s">
        <v>1226</v>
      </c>
      <c r="C7" s="49" t="s">
        <v>1227</v>
      </c>
      <c r="D7" s="47" t="s">
        <v>1333</v>
      </c>
      <c r="E7" s="39" t="s">
        <v>1531</v>
      </c>
    </row>
    <row r="8" spans="1:5" ht="69" x14ac:dyDescent="0.3">
      <c r="A8" s="33">
        <v>2</v>
      </c>
      <c r="B8" s="49" t="s">
        <v>1228</v>
      </c>
      <c r="C8" s="49" t="s">
        <v>1229</v>
      </c>
      <c r="D8" s="47" t="s">
        <v>1334</v>
      </c>
      <c r="E8" s="39" t="s">
        <v>1532</v>
      </c>
    </row>
    <row r="9" spans="1:5" ht="69" x14ac:dyDescent="0.3">
      <c r="A9" s="33">
        <v>3</v>
      </c>
      <c r="B9" s="49" t="s">
        <v>1228</v>
      </c>
      <c r="C9" s="49" t="s">
        <v>1230</v>
      </c>
      <c r="D9" s="47" t="s">
        <v>1539</v>
      </c>
      <c r="E9" s="39" t="s">
        <v>1533</v>
      </c>
    </row>
    <row r="10" spans="1:5" ht="69" x14ac:dyDescent="0.3">
      <c r="A10" s="33">
        <v>4</v>
      </c>
      <c r="B10" s="49" t="s">
        <v>1228</v>
      </c>
      <c r="C10" s="49" t="s">
        <v>1231</v>
      </c>
      <c r="D10" s="47" t="s">
        <v>1538</v>
      </c>
      <c r="E10" s="39" t="s">
        <v>1534</v>
      </c>
    </row>
    <row r="11" spans="1:5" ht="54.75" customHeight="1" x14ac:dyDescent="0.3">
      <c r="A11" s="33">
        <v>5</v>
      </c>
      <c r="B11" s="49" t="s">
        <v>1228</v>
      </c>
      <c r="C11" s="49" t="s">
        <v>1232</v>
      </c>
      <c r="D11" s="47" t="s">
        <v>1537</v>
      </c>
      <c r="E11" s="39" t="s">
        <v>1535</v>
      </c>
    </row>
    <row r="12" spans="1:5" ht="170.4" x14ac:dyDescent="0.3">
      <c r="A12" s="33">
        <v>6</v>
      </c>
      <c r="B12" s="49" t="s">
        <v>1335</v>
      </c>
      <c r="C12" s="49" t="s">
        <v>1252</v>
      </c>
      <c r="D12" s="47" t="s">
        <v>1536</v>
      </c>
      <c r="E12" s="39" t="s">
        <v>1540</v>
      </c>
    </row>
    <row r="13" spans="1:5" ht="72.75" customHeight="1" x14ac:dyDescent="0.3">
      <c r="A13" s="33">
        <v>7</v>
      </c>
      <c r="B13" s="49" t="s">
        <v>1253</v>
      </c>
      <c r="C13" s="49" t="s">
        <v>1254</v>
      </c>
      <c r="D13" s="47" t="s">
        <v>1541</v>
      </c>
      <c r="E13" s="39" t="s">
        <v>1557</v>
      </c>
    </row>
    <row r="14" spans="1:5" ht="72.75" customHeight="1" x14ac:dyDescent="0.3">
      <c r="A14" s="33">
        <v>8</v>
      </c>
      <c r="B14" s="49" t="s">
        <v>1253</v>
      </c>
      <c r="C14" s="49" t="s">
        <v>1254</v>
      </c>
      <c r="D14" s="47" t="s">
        <v>1542</v>
      </c>
      <c r="E14" s="39" t="s">
        <v>1564</v>
      </c>
    </row>
    <row r="15" spans="1:5" ht="72.75" customHeight="1" x14ac:dyDescent="0.3">
      <c r="A15" s="33">
        <v>9</v>
      </c>
      <c r="B15" s="49" t="s">
        <v>1255</v>
      </c>
      <c r="C15" s="49" t="s">
        <v>1238</v>
      </c>
      <c r="D15" s="21" t="s">
        <v>1543</v>
      </c>
      <c r="E15" s="27" t="s">
        <v>1558</v>
      </c>
    </row>
    <row r="16" spans="1:5" ht="95.25" customHeight="1" x14ac:dyDescent="0.3">
      <c r="A16" s="33">
        <v>10</v>
      </c>
      <c r="B16" s="49" t="s">
        <v>1239</v>
      </c>
      <c r="C16" s="49" t="s">
        <v>1256</v>
      </c>
      <c r="D16" s="47" t="s">
        <v>1544</v>
      </c>
      <c r="E16" s="39" t="s">
        <v>1559</v>
      </c>
    </row>
    <row r="17" spans="1:5" ht="104.25" customHeight="1" x14ac:dyDescent="0.3">
      <c r="A17" s="33">
        <v>11</v>
      </c>
      <c r="B17" s="49" t="s">
        <v>1237</v>
      </c>
      <c r="C17" s="49" t="s">
        <v>1257</v>
      </c>
      <c r="D17" s="47" t="s">
        <v>1545</v>
      </c>
      <c r="E17" s="39" t="s">
        <v>1560</v>
      </c>
    </row>
    <row r="18" spans="1:5" ht="64.5" customHeight="1" x14ac:dyDescent="0.3">
      <c r="A18" s="33">
        <v>12</v>
      </c>
      <c r="B18" s="49" t="s">
        <v>1258</v>
      </c>
      <c r="C18" s="49" t="s">
        <v>1233</v>
      </c>
      <c r="D18" s="47" t="s">
        <v>1546</v>
      </c>
      <c r="E18" s="39" t="s">
        <v>1561</v>
      </c>
    </row>
    <row r="19" spans="1:5" ht="146.25" customHeight="1" x14ac:dyDescent="0.3">
      <c r="A19" s="33">
        <v>13</v>
      </c>
      <c r="B19" s="49" t="s">
        <v>1336</v>
      </c>
      <c r="C19" s="49" t="s">
        <v>1259</v>
      </c>
      <c r="D19" s="47" t="s">
        <v>1547</v>
      </c>
      <c r="E19" s="39" t="s">
        <v>1562</v>
      </c>
    </row>
    <row r="20" spans="1:5" ht="87.75" customHeight="1" x14ac:dyDescent="0.3">
      <c r="A20" s="33">
        <v>14</v>
      </c>
      <c r="B20" s="49" t="s">
        <v>1337</v>
      </c>
      <c r="C20" s="49" t="s">
        <v>1259</v>
      </c>
      <c r="D20" s="47" t="s">
        <v>1548</v>
      </c>
      <c r="E20" s="39" t="s">
        <v>1563</v>
      </c>
    </row>
    <row r="21" spans="1:5" ht="144" customHeight="1" x14ac:dyDescent="0.3">
      <c r="A21" s="33">
        <v>15</v>
      </c>
      <c r="B21" s="49" t="s">
        <v>1260</v>
      </c>
      <c r="C21" s="49" t="s">
        <v>1259</v>
      </c>
      <c r="D21" s="47" t="s">
        <v>1549</v>
      </c>
      <c r="E21" s="39" t="s">
        <v>1565</v>
      </c>
    </row>
    <row r="22" spans="1:5" ht="155.25" customHeight="1" x14ac:dyDescent="0.3">
      <c r="A22" s="33">
        <v>16</v>
      </c>
      <c r="B22" s="42" t="s">
        <v>1338</v>
      </c>
      <c r="C22" s="48" t="s">
        <v>1339</v>
      </c>
      <c r="D22" s="47" t="s">
        <v>1550</v>
      </c>
      <c r="E22" s="92" t="s">
        <v>1566</v>
      </c>
    </row>
    <row r="23" spans="1:5" ht="144" customHeight="1" x14ac:dyDescent="0.3">
      <c r="A23" s="33">
        <v>17</v>
      </c>
      <c r="B23" s="49" t="s">
        <v>1340</v>
      </c>
      <c r="C23" s="42" t="s">
        <v>1341</v>
      </c>
      <c r="D23" s="47" t="s">
        <v>1551</v>
      </c>
      <c r="E23" s="27" t="s">
        <v>1567</v>
      </c>
    </row>
    <row r="24" spans="1:5" ht="108.75" customHeight="1" x14ac:dyDescent="0.3">
      <c r="A24" s="33">
        <v>18</v>
      </c>
      <c r="B24" s="49" t="s">
        <v>1237</v>
      </c>
      <c r="C24" s="49" t="s">
        <v>1261</v>
      </c>
      <c r="D24" s="47" t="s">
        <v>1552</v>
      </c>
      <c r="E24" s="39" t="s">
        <v>1568</v>
      </c>
    </row>
    <row r="25" spans="1:5" ht="69" x14ac:dyDescent="0.3">
      <c r="A25" s="33">
        <v>19</v>
      </c>
      <c r="B25" s="49" t="s">
        <v>1262</v>
      </c>
      <c r="C25" s="49" t="s">
        <v>1263</v>
      </c>
      <c r="D25" s="47" t="s">
        <v>1553</v>
      </c>
      <c r="E25" s="39" t="s">
        <v>1569</v>
      </c>
    </row>
    <row r="26" spans="1:5" ht="69" x14ac:dyDescent="0.3">
      <c r="A26" s="33">
        <v>20</v>
      </c>
      <c r="B26" s="49" t="s">
        <v>1264</v>
      </c>
      <c r="C26" s="49" t="s">
        <v>1265</v>
      </c>
      <c r="D26" s="47" t="s">
        <v>1554</v>
      </c>
      <c r="E26" s="39" t="s">
        <v>1570</v>
      </c>
    </row>
    <row r="27" spans="1:5" ht="74.400000000000006" x14ac:dyDescent="0.3">
      <c r="A27" s="33">
        <v>21</v>
      </c>
      <c r="B27" s="50" t="s">
        <v>1342</v>
      </c>
      <c r="C27" s="43" t="s">
        <v>1343</v>
      </c>
      <c r="D27" s="47" t="s">
        <v>1344</v>
      </c>
      <c r="E27" s="50" t="s">
        <v>1571</v>
      </c>
    </row>
    <row r="28" spans="1:5" ht="15" customHeight="1" thickBot="1" x14ac:dyDescent="0.35">
      <c r="A28" s="272"/>
      <c r="B28" s="272"/>
      <c r="C28" s="272"/>
      <c r="D28" s="272"/>
      <c r="E28" s="272"/>
    </row>
    <row r="29" spans="1:5" ht="24.9" customHeight="1" thickBot="1" x14ac:dyDescent="0.35">
      <c r="A29" s="51">
        <v>3</v>
      </c>
      <c r="B29" s="298" t="s">
        <v>1205</v>
      </c>
      <c r="C29" s="299"/>
      <c r="D29" s="299"/>
      <c r="E29" s="300"/>
    </row>
    <row r="30" spans="1:5" ht="30" customHeight="1" x14ac:dyDescent="0.3">
      <c r="A30" s="30" t="s">
        <v>13</v>
      </c>
      <c r="B30" s="291" t="s">
        <v>1199</v>
      </c>
      <c r="C30" s="292"/>
      <c r="D30" s="31" t="s">
        <v>1200</v>
      </c>
      <c r="E30" s="32" t="s">
        <v>1206</v>
      </c>
    </row>
    <row r="31" spans="1:5" ht="55.5" customHeight="1" x14ac:dyDescent="0.3">
      <c r="A31" s="36">
        <v>1</v>
      </c>
      <c r="B31" s="313" t="s">
        <v>1266</v>
      </c>
      <c r="C31" s="315"/>
      <c r="D31" s="17" t="s">
        <v>1555</v>
      </c>
      <c r="E31" s="26" t="s">
        <v>1572</v>
      </c>
    </row>
    <row r="32" spans="1:5" ht="52.5" customHeight="1" x14ac:dyDescent="0.3">
      <c r="A32" s="36">
        <v>2</v>
      </c>
      <c r="B32" s="313" t="s">
        <v>1345</v>
      </c>
      <c r="C32" s="314"/>
      <c r="D32" s="17" t="s">
        <v>1556</v>
      </c>
      <c r="E32" s="26" t="s">
        <v>1573</v>
      </c>
    </row>
    <row r="33" spans="1:5" ht="69" x14ac:dyDescent="0.3">
      <c r="A33" s="36">
        <v>3</v>
      </c>
      <c r="B33" s="313" t="s">
        <v>1234</v>
      </c>
      <c r="C33" s="315"/>
      <c r="D33" s="17" t="s">
        <v>1576</v>
      </c>
      <c r="E33" s="26" t="s">
        <v>1574</v>
      </c>
    </row>
    <row r="34" spans="1:5" ht="83.25" customHeight="1" x14ac:dyDescent="0.3">
      <c r="A34" s="25">
        <v>4</v>
      </c>
      <c r="B34" s="313" t="s">
        <v>1235</v>
      </c>
      <c r="C34" s="314"/>
      <c r="D34" s="47" t="s">
        <v>1577</v>
      </c>
      <c r="E34" s="40" t="s">
        <v>1575</v>
      </c>
    </row>
    <row r="35" spans="1:5" ht="30" customHeight="1" x14ac:dyDescent="0.3"/>
    <row r="36" spans="1:5" ht="30" customHeight="1" x14ac:dyDescent="0.3"/>
    <row r="37" spans="1:5" ht="30" customHeight="1" x14ac:dyDescent="0.3"/>
    <row r="38" spans="1:5" ht="30" customHeight="1" x14ac:dyDescent="0.3"/>
    <row r="39" spans="1:5" ht="30" customHeight="1" x14ac:dyDescent="0.3"/>
    <row r="40" spans="1:5" ht="30" customHeight="1" x14ac:dyDescent="0.3"/>
    <row r="41" spans="1:5" ht="30" customHeight="1" x14ac:dyDescent="0.3"/>
    <row r="42" spans="1:5" ht="30" customHeight="1" x14ac:dyDescent="0.3"/>
    <row r="43" spans="1:5" ht="30" customHeight="1" x14ac:dyDescent="0.3"/>
    <row r="44" spans="1:5" s="23" customFormat="1" ht="30" customHeight="1" x14ac:dyDescent="0.3">
      <c r="B44" s="1"/>
      <c r="C44" s="1"/>
      <c r="D44" s="1"/>
      <c r="E44" s="1"/>
    </row>
    <row r="45" spans="1:5" s="23" customFormat="1" ht="30" customHeight="1" x14ac:dyDescent="0.3">
      <c r="B45" s="1"/>
      <c r="C45" s="1"/>
      <c r="D45" s="1"/>
      <c r="E45" s="1"/>
    </row>
  </sheetData>
  <mergeCells count="13">
    <mergeCell ref="B5:E5"/>
    <mergeCell ref="A1:E1"/>
    <mergeCell ref="A2:A3"/>
    <mergeCell ref="C2:E2"/>
    <mergeCell ref="C3:E3"/>
    <mergeCell ref="A4:E4"/>
    <mergeCell ref="B34:C34"/>
    <mergeCell ref="A28:E28"/>
    <mergeCell ref="B29:E29"/>
    <mergeCell ref="B30:C30"/>
    <mergeCell ref="B31:C31"/>
    <mergeCell ref="B32:C32"/>
    <mergeCell ref="B33:C33"/>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rowBreaks count="1" manualBreakCount="1">
    <brk id="27"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22"/>
  <sheetViews>
    <sheetView topLeftCell="C1" workbookViewId="0">
      <selection activeCell="F2" sqref="F2"/>
    </sheetView>
  </sheetViews>
  <sheetFormatPr defaultColWidth="9.109375" defaultRowHeight="13.8" x14ac:dyDescent="0.3"/>
  <cols>
    <col min="1" max="1" width="5.88671875" style="23" customWidth="1"/>
    <col min="2" max="2" width="110" style="1" customWidth="1"/>
    <col min="3" max="3" width="21.6640625" style="1" customWidth="1"/>
    <col min="4" max="4" width="23.33203125" style="1" customWidth="1"/>
    <col min="5" max="5" width="108.109375" style="1" customWidth="1"/>
    <col min="6" max="16384" width="9.109375" style="1"/>
  </cols>
  <sheetData>
    <row r="1" spans="1:5" ht="30" customHeight="1" thickBot="1" x14ac:dyDescent="0.35">
      <c r="A1" s="301" t="s">
        <v>1743</v>
      </c>
      <c r="B1" s="302"/>
      <c r="C1" s="302"/>
      <c r="D1" s="302"/>
      <c r="E1" s="303"/>
    </row>
    <row r="2" spans="1:5" ht="60" customHeight="1" x14ac:dyDescent="0.3">
      <c r="A2" s="304">
        <v>1</v>
      </c>
      <c r="B2" s="28" t="s">
        <v>1194</v>
      </c>
      <c r="C2" s="264" t="s">
        <v>1757</v>
      </c>
      <c r="D2" s="265"/>
      <c r="E2" s="266"/>
    </row>
    <row r="3" spans="1:5" ht="40.5" customHeight="1" thickBot="1" x14ac:dyDescent="0.35">
      <c r="A3" s="305"/>
      <c r="B3" s="29" t="s">
        <v>1195</v>
      </c>
      <c r="C3" s="306" t="s">
        <v>1347</v>
      </c>
      <c r="D3" s="307"/>
      <c r="E3" s="308"/>
    </row>
    <row r="4" spans="1:5" ht="15" customHeight="1" thickBot="1" x14ac:dyDescent="0.35">
      <c r="A4" s="309"/>
      <c r="B4" s="309"/>
      <c r="C4" s="309"/>
      <c r="D4" s="309"/>
      <c r="E4" s="309"/>
    </row>
    <row r="5" spans="1:5" ht="24.9" customHeight="1" thickBot="1" x14ac:dyDescent="0.35">
      <c r="A5" s="38">
        <v>2</v>
      </c>
      <c r="B5" s="298" t="s">
        <v>1197</v>
      </c>
      <c r="C5" s="299"/>
      <c r="D5" s="299"/>
      <c r="E5" s="300"/>
    </row>
    <row r="6" spans="1:5" ht="60.75" customHeight="1" x14ac:dyDescent="0.3">
      <c r="A6" s="30" t="s">
        <v>13</v>
      </c>
      <c r="B6" s="31" t="s">
        <v>1198</v>
      </c>
      <c r="C6" s="31" t="s">
        <v>1199</v>
      </c>
      <c r="D6" s="31" t="s">
        <v>1200</v>
      </c>
      <c r="E6" s="32" t="s">
        <v>1201</v>
      </c>
    </row>
    <row r="7" spans="1:5" ht="329.25" customHeight="1" x14ac:dyDescent="0.3">
      <c r="A7" s="44">
        <v>1</v>
      </c>
      <c r="B7" s="62" t="s">
        <v>1595</v>
      </c>
      <c r="C7" s="94" t="s">
        <v>1346</v>
      </c>
      <c r="D7" s="93" t="s">
        <v>1593</v>
      </c>
      <c r="E7" s="94" t="s">
        <v>1594</v>
      </c>
    </row>
    <row r="8" spans="1:5" ht="15" customHeight="1" thickBot="1" x14ac:dyDescent="0.35">
      <c r="A8" s="272"/>
      <c r="B8" s="272"/>
      <c r="C8" s="272"/>
      <c r="D8" s="272"/>
      <c r="E8" s="272"/>
    </row>
    <row r="9" spans="1:5" ht="24.9" customHeight="1" thickBot="1" x14ac:dyDescent="0.35">
      <c r="A9" s="95">
        <v>3</v>
      </c>
      <c r="B9" s="298" t="s">
        <v>1205</v>
      </c>
      <c r="C9" s="299"/>
      <c r="D9" s="299"/>
      <c r="E9" s="300"/>
    </row>
    <row r="10" spans="1:5" ht="30" customHeight="1" x14ac:dyDescent="0.3">
      <c r="A10" s="30" t="s">
        <v>13</v>
      </c>
      <c r="B10" s="291" t="s">
        <v>1199</v>
      </c>
      <c r="C10" s="292"/>
      <c r="D10" s="31" t="s">
        <v>1200</v>
      </c>
      <c r="E10" s="32" t="s">
        <v>1206</v>
      </c>
    </row>
    <row r="11" spans="1:5" ht="77.25" customHeight="1" x14ac:dyDescent="0.3">
      <c r="A11" s="116">
        <v>1</v>
      </c>
      <c r="B11" s="313" t="s">
        <v>1578</v>
      </c>
      <c r="C11" s="315"/>
      <c r="D11" s="93" t="s">
        <v>1580</v>
      </c>
      <c r="E11" s="115" t="s">
        <v>1579</v>
      </c>
    </row>
    <row r="12" spans="1:5" ht="30" customHeight="1" x14ac:dyDescent="0.3"/>
    <row r="13" spans="1:5" ht="30" customHeight="1" x14ac:dyDescent="0.3"/>
    <row r="14" spans="1:5" ht="30" customHeight="1" x14ac:dyDescent="0.3"/>
    <row r="15" spans="1:5" ht="30" customHeight="1" x14ac:dyDescent="0.3"/>
    <row r="16" spans="1:5" ht="30" customHeight="1" x14ac:dyDescent="0.3"/>
    <row r="17" spans="2:5" ht="30" customHeight="1" x14ac:dyDescent="0.3"/>
    <row r="18" spans="2:5" ht="30" customHeight="1" x14ac:dyDescent="0.3"/>
    <row r="19" spans="2:5" ht="30" customHeight="1" x14ac:dyDescent="0.3"/>
    <row r="20" spans="2:5" ht="30" customHeight="1" x14ac:dyDescent="0.3"/>
    <row r="21" spans="2:5" s="23" customFormat="1" ht="30" customHeight="1" x14ac:dyDescent="0.3">
      <c r="B21" s="1"/>
      <c r="C21" s="1"/>
      <c r="D21" s="1"/>
      <c r="E21" s="1"/>
    </row>
    <row r="22" spans="2:5" s="23" customFormat="1" ht="30" customHeight="1" x14ac:dyDescent="0.3">
      <c r="B22" s="1"/>
      <c r="C22" s="1"/>
      <c r="D22" s="1"/>
      <c r="E22" s="1"/>
    </row>
  </sheetData>
  <mergeCells count="10">
    <mergeCell ref="A8:E8"/>
    <mergeCell ref="B9:E9"/>
    <mergeCell ref="B10:C10"/>
    <mergeCell ref="B11:C11"/>
    <mergeCell ref="A1:E1"/>
    <mergeCell ref="A2:A3"/>
    <mergeCell ref="C2:E2"/>
    <mergeCell ref="C3:E3"/>
    <mergeCell ref="A4:E4"/>
    <mergeCell ref="B5:E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vt:i4>
      </vt:variant>
      <vt:variant>
        <vt:lpstr>Zakresy nazwane</vt:lpstr>
      </vt:variant>
      <vt:variant>
        <vt:i4>17</vt:i4>
      </vt:variant>
    </vt:vector>
  </HeadingPairs>
  <TitlesOfParts>
    <vt:vector size="30" baseType="lpstr">
      <vt:lpstr>Informacje ogólne</vt:lpstr>
      <vt:lpstr>Kryteria horyzontalne</vt:lpstr>
      <vt:lpstr>Kryteria dla 9.1 dodat.formalne</vt:lpstr>
      <vt:lpstr>Kryteria dla 9.1 meryt. I stop.</vt:lpstr>
      <vt:lpstr>Kryteria 9.1 nowe CU</vt:lpstr>
      <vt:lpstr>Kryteria dla 9.1 nowe SOR</vt:lpstr>
      <vt:lpstr>Kryteria dla 9.2-dod.form</vt:lpstr>
      <vt:lpstr>Kryteria dla 9.2 mer bez psych</vt:lpstr>
      <vt:lpstr>Kryteria dla 9.2 prokreacja</vt:lpstr>
      <vt:lpstr>POIiŚ.9.P.106</vt:lpstr>
      <vt:lpstr>POIiŚ.9.P.107</vt:lpstr>
      <vt:lpstr>Planowane działania</vt:lpstr>
      <vt:lpstr>ZAŁ. 1</vt:lpstr>
      <vt:lpstr>'Kryteria dla 9.2-dod.form'!_ftn1</vt:lpstr>
      <vt:lpstr>'Kryteria dla 9.2-dod.form'!_ftn2</vt:lpstr>
      <vt:lpstr>'Kryteria dla 9.2-dod.form'!_ftn3</vt:lpstr>
      <vt:lpstr>'Kryteria dla 9.2-dod.form'!_ftnref1</vt:lpstr>
      <vt:lpstr>'Informacje ogólne'!Obszar_wydruku</vt:lpstr>
      <vt:lpstr>'Kryteria 9.1 nowe CU'!Obszar_wydruku</vt:lpstr>
      <vt:lpstr>'Kryteria dla 9.1 dodat.formalne'!Obszar_wydruku</vt:lpstr>
      <vt:lpstr>'Kryteria dla 9.1 meryt. I stop.'!Obszar_wydruku</vt:lpstr>
      <vt:lpstr>'Kryteria dla 9.1 nowe SOR'!Obszar_wydruku</vt:lpstr>
      <vt:lpstr>'Kryteria dla 9.2 mer bez psych'!Obszar_wydruku</vt:lpstr>
      <vt:lpstr>'Kryteria dla 9.2-dod.form'!Obszar_wydruku</vt:lpstr>
      <vt:lpstr>'Kryteria horyzontalne'!Obszar_wydruku</vt:lpstr>
      <vt:lpstr>'Planowane działania'!Obszar_wydruku</vt:lpstr>
      <vt:lpstr>POIiŚ.9.P.106!Obszar_wydruku</vt:lpstr>
      <vt:lpstr>'ZAŁ. 1'!Obszar_wydruku</vt:lpstr>
      <vt:lpstr>PI</vt:lpstr>
      <vt:lpstr>skroty_PI</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Wajrach Justyna</cp:lastModifiedBy>
  <cp:lastPrinted>2017-10-30T10:41:14Z</cp:lastPrinted>
  <dcterms:created xsi:type="dcterms:W3CDTF">2016-03-29T09:23:06Z</dcterms:created>
  <dcterms:modified xsi:type="dcterms:W3CDTF">2018-03-06T06:16:27Z</dcterms:modified>
</cp:coreProperties>
</file>